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판매실적\2014\월별판매실적TABLE\"/>
    </mc:Choice>
  </mc:AlternateContent>
  <bookViews>
    <workbookView xWindow="0" yWindow="0" windowWidth="24000" windowHeight="9690"/>
  </bookViews>
  <sheets>
    <sheet name="7월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1" l="1"/>
  <c r="O45" i="1" s="1"/>
  <c r="H45" i="1"/>
  <c r="G45" i="1"/>
  <c r="D40" i="1"/>
  <c r="G40" i="1" s="1"/>
  <c r="M39" i="1"/>
  <c r="O39" i="1" s="1"/>
  <c r="D39" i="1"/>
  <c r="H39" i="1" s="1"/>
  <c r="O38" i="1"/>
  <c r="M38" i="1"/>
  <c r="H38" i="1"/>
  <c r="O37" i="1"/>
  <c r="M37" i="1"/>
  <c r="H37" i="1"/>
  <c r="H36" i="1"/>
  <c r="D36" i="1"/>
  <c r="G36" i="1" s="1"/>
  <c r="O35" i="1"/>
  <c r="M35" i="1"/>
  <c r="H35" i="1"/>
  <c r="G35" i="1"/>
  <c r="M34" i="1"/>
  <c r="O34" i="1" s="1"/>
  <c r="H34" i="1"/>
  <c r="G34" i="1"/>
  <c r="O33" i="1"/>
  <c r="M33" i="1"/>
  <c r="H33" i="1"/>
  <c r="G33" i="1"/>
  <c r="M32" i="1"/>
  <c r="M36" i="1" s="1"/>
  <c r="H32" i="1"/>
  <c r="G32" i="1"/>
  <c r="O31" i="1"/>
  <c r="M31" i="1"/>
  <c r="H31" i="1"/>
  <c r="G31" i="1"/>
  <c r="D27" i="1"/>
  <c r="H27" i="1" s="1"/>
  <c r="M26" i="1"/>
  <c r="O26" i="1" s="1"/>
  <c r="H26" i="1"/>
  <c r="O25" i="1"/>
  <c r="M25" i="1"/>
  <c r="H25" i="1"/>
  <c r="M24" i="1"/>
  <c r="O24" i="1" s="1"/>
  <c r="G24" i="1"/>
  <c r="D24" i="1"/>
  <c r="H24" i="1" s="1"/>
  <c r="O23" i="1"/>
  <c r="M23" i="1"/>
  <c r="H23" i="1"/>
  <c r="G23" i="1"/>
  <c r="O22" i="1"/>
  <c r="M22" i="1"/>
  <c r="H22" i="1"/>
  <c r="G22" i="1"/>
  <c r="O21" i="1"/>
  <c r="M21" i="1"/>
  <c r="H21" i="1"/>
  <c r="G21" i="1"/>
  <c r="M19" i="1"/>
  <c r="O19" i="1" s="1"/>
  <c r="H19" i="1"/>
  <c r="G19" i="1"/>
  <c r="D19" i="1"/>
  <c r="O18" i="1"/>
  <c r="M18" i="1"/>
  <c r="H18" i="1"/>
  <c r="G18" i="1"/>
  <c r="H17" i="1"/>
  <c r="D17" i="1"/>
  <c r="G17" i="1" s="1"/>
  <c r="M16" i="1"/>
  <c r="M17" i="1" s="1"/>
  <c r="O17" i="1" s="1"/>
  <c r="H16" i="1"/>
  <c r="G16" i="1"/>
  <c r="M15" i="1"/>
  <c r="O15" i="1" s="1"/>
  <c r="G15" i="1"/>
  <c r="D15" i="1"/>
  <c r="H15" i="1" s="1"/>
  <c r="O14" i="1"/>
  <c r="M14" i="1"/>
  <c r="H14" i="1"/>
  <c r="G14" i="1"/>
  <c r="D13" i="1"/>
  <c r="G13" i="1" s="1"/>
  <c r="M12" i="1"/>
  <c r="M13" i="1" s="1"/>
  <c r="O13" i="1" s="1"/>
  <c r="H12" i="1"/>
  <c r="G12" i="1"/>
  <c r="M11" i="1"/>
  <c r="O11" i="1" s="1"/>
  <c r="H11" i="1"/>
  <c r="G11" i="1"/>
  <c r="D11" i="1"/>
  <c r="O10" i="1"/>
  <c r="M10" i="1"/>
  <c r="H10" i="1"/>
  <c r="G10" i="1"/>
  <c r="H9" i="1"/>
  <c r="D9" i="1"/>
  <c r="G9" i="1" s="1"/>
  <c r="M8" i="1"/>
  <c r="M9" i="1" s="1"/>
  <c r="O9" i="1" s="1"/>
  <c r="H8" i="1"/>
  <c r="G8" i="1"/>
  <c r="M7" i="1"/>
  <c r="O7" i="1" s="1"/>
  <c r="G7" i="1"/>
  <c r="D7" i="1"/>
  <c r="H7" i="1" s="1"/>
  <c r="O6" i="1"/>
  <c r="M6" i="1"/>
  <c r="H6" i="1"/>
  <c r="G6" i="1"/>
  <c r="M40" i="1" l="1"/>
  <c r="O40" i="1" s="1"/>
  <c r="O36" i="1"/>
  <c r="H13" i="1"/>
  <c r="M27" i="1"/>
  <c r="O27" i="1" s="1"/>
  <c r="H40" i="1"/>
  <c r="O12" i="1"/>
  <c r="M20" i="1"/>
  <c r="D20" i="1"/>
  <c r="O8" i="1"/>
  <c r="O16" i="1"/>
  <c r="O32" i="1"/>
  <c r="G20" i="1" l="1"/>
  <c r="H20" i="1"/>
  <c r="O20" i="1"/>
  <c r="M28" i="1"/>
  <c r="D28" i="1"/>
  <c r="O28" i="1" l="1"/>
  <c r="M42" i="1"/>
  <c r="O42" i="1" s="1"/>
  <c r="G28" i="1"/>
  <c r="D42" i="1"/>
  <c r="H28" i="1"/>
  <c r="G42" i="1" l="1"/>
  <c r="H42" i="1"/>
</calcChain>
</file>

<file path=xl/sharedStrings.xml><?xml version="1.0" encoding="utf-8"?>
<sst xmlns="http://schemas.openxmlformats.org/spreadsheetml/2006/main" count="124" uniqueCount="104">
  <si>
    <r>
      <rPr>
        <b/>
        <u/>
        <sz val="14"/>
        <rFont val="돋움"/>
        <family val="3"/>
        <charset val="129"/>
      </rPr>
      <t>한국지엠</t>
    </r>
    <r>
      <rPr>
        <b/>
        <u/>
        <sz val="14"/>
        <rFont val="Arial"/>
        <family val="2"/>
      </rPr>
      <t xml:space="preserve"> 2014</t>
    </r>
    <r>
      <rPr>
        <b/>
        <u/>
        <sz val="14"/>
        <rFont val="돋움"/>
        <family val="3"/>
        <charset val="129"/>
      </rPr>
      <t>년</t>
    </r>
    <r>
      <rPr>
        <b/>
        <u/>
        <sz val="14"/>
        <rFont val="Arial"/>
        <family val="2"/>
      </rPr>
      <t xml:space="preserve"> 7</t>
    </r>
    <r>
      <rPr>
        <b/>
        <u/>
        <sz val="14"/>
        <rFont val="돋움"/>
        <family val="3"/>
        <charset val="129"/>
      </rPr>
      <t>월</t>
    </r>
    <r>
      <rPr>
        <b/>
        <u/>
        <sz val="14"/>
        <rFont val="Arial"/>
        <family val="2"/>
      </rPr>
      <t xml:space="preserve"> </t>
    </r>
    <r>
      <rPr>
        <b/>
        <u/>
        <sz val="14"/>
        <rFont val="돋움"/>
        <family val="3"/>
        <charset val="129"/>
      </rPr>
      <t>판매실적</t>
    </r>
    <phoneticPr fontId="3" type="noConversion"/>
  </si>
  <si>
    <r>
      <rPr>
        <b/>
        <u/>
        <sz val="14"/>
        <rFont val="돋움"/>
        <family val="3"/>
        <charset val="129"/>
      </rPr>
      <t>한국지엠</t>
    </r>
    <r>
      <rPr>
        <b/>
        <u/>
        <sz val="14"/>
        <rFont val="Arial"/>
        <family val="2"/>
      </rPr>
      <t xml:space="preserve"> 2014</t>
    </r>
    <r>
      <rPr>
        <b/>
        <u/>
        <sz val="14"/>
        <rFont val="돋움"/>
        <family val="3"/>
        <charset val="129"/>
      </rPr>
      <t>년</t>
    </r>
    <r>
      <rPr>
        <b/>
        <u/>
        <sz val="14"/>
        <rFont val="Arial"/>
        <family val="2"/>
      </rPr>
      <t xml:space="preserve"> 1-7</t>
    </r>
    <r>
      <rPr>
        <b/>
        <u/>
        <sz val="14"/>
        <rFont val="돋움"/>
        <family val="3"/>
        <charset val="129"/>
      </rPr>
      <t>월</t>
    </r>
    <r>
      <rPr>
        <b/>
        <u/>
        <sz val="14"/>
        <rFont val="Arial"/>
        <family val="2"/>
      </rPr>
      <t xml:space="preserve"> </t>
    </r>
    <r>
      <rPr>
        <b/>
        <u/>
        <sz val="14"/>
        <rFont val="돋움"/>
        <family val="3"/>
        <charset val="129"/>
      </rPr>
      <t>판매실적</t>
    </r>
    <phoneticPr fontId="3" type="noConversion"/>
  </si>
  <si>
    <r>
      <rPr>
        <b/>
        <sz val="12"/>
        <rFont val="돋움"/>
        <family val="3"/>
        <charset val="129"/>
      </rPr>
      <t>내수</t>
    </r>
    <phoneticPr fontId="3" type="noConversion"/>
  </si>
  <si>
    <t>내수</t>
  </si>
  <si>
    <r>
      <rPr>
        <b/>
        <sz val="12"/>
        <rFont val="돋움"/>
        <family val="3"/>
        <charset val="129"/>
      </rPr>
      <t>구</t>
    </r>
    <r>
      <rPr>
        <b/>
        <sz val="12"/>
        <rFont val="Arial"/>
        <family val="2"/>
      </rPr>
      <t xml:space="preserve">  </t>
    </r>
    <r>
      <rPr>
        <b/>
        <sz val="12"/>
        <rFont val="돋움"/>
        <family val="3"/>
        <charset val="129"/>
      </rPr>
      <t>분</t>
    </r>
    <phoneticPr fontId="3" type="noConversion"/>
  </si>
  <si>
    <t>'14. 7.</t>
    <phoneticPr fontId="12" type="noConversion"/>
  </si>
  <si>
    <t>'14. 6.</t>
  </si>
  <si>
    <t>'13. 7.</t>
  </si>
  <si>
    <r>
      <rPr>
        <b/>
        <sz val="12"/>
        <rFont val="돋움"/>
        <family val="3"/>
        <charset val="129"/>
      </rPr>
      <t>전월대비증감</t>
    </r>
    <phoneticPr fontId="3" type="noConversion"/>
  </si>
  <si>
    <r>
      <rPr>
        <b/>
        <sz val="12"/>
        <rFont val="돋움"/>
        <family val="3"/>
        <charset val="129"/>
      </rPr>
      <t>전년동월대비</t>
    </r>
    <phoneticPr fontId="3" type="noConversion"/>
  </si>
  <si>
    <r>
      <t>구</t>
    </r>
    <r>
      <rPr>
        <b/>
        <sz val="12"/>
        <rFont val="GM Sans Regular"/>
      </rPr>
      <t xml:space="preserve">  </t>
    </r>
    <r>
      <rPr>
        <b/>
        <sz val="12"/>
        <rFont val="돋움"/>
        <family val="3"/>
        <charset val="129"/>
      </rPr>
      <t>분</t>
    </r>
    <phoneticPr fontId="3" type="noConversion"/>
  </si>
  <si>
    <r>
      <t>'14. 1-7</t>
    </r>
    <r>
      <rPr>
        <b/>
        <sz val="12"/>
        <rFont val="돋움"/>
        <family val="3"/>
        <charset val="129"/>
      </rPr>
      <t>월</t>
    </r>
    <phoneticPr fontId="3" type="noConversion"/>
  </si>
  <si>
    <t>'13. 1-7월</t>
  </si>
  <si>
    <t>전년대비증감</t>
  </si>
  <si>
    <r>
      <rPr>
        <b/>
        <sz val="12"/>
        <rFont val="돋움"/>
        <family val="3"/>
        <charset val="129"/>
      </rPr>
      <t>승</t>
    </r>
    <phoneticPr fontId="3" type="noConversion"/>
  </si>
  <si>
    <r>
      <rPr>
        <sz val="12"/>
        <rFont val="돋움"/>
        <family val="3"/>
        <charset val="129"/>
      </rPr>
      <t>경형</t>
    </r>
    <phoneticPr fontId="3" type="noConversion"/>
  </si>
  <si>
    <r>
      <rPr>
        <sz val="12"/>
        <rFont val="돋움"/>
        <family val="3"/>
        <charset val="129"/>
      </rPr>
      <t>스파크</t>
    </r>
    <phoneticPr fontId="3" type="noConversion"/>
  </si>
  <si>
    <t>승</t>
  </si>
  <si>
    <t>경형</t>
  </si>
  <si>
    <r>
      <rPr>
        <b/>
        <sz val="12"/>
        <rFont val="돋움"/>
        <family val="3"/>
        <charset val="129"/>
      </rPr>
      <t>용</t>
    </r>
    <phoneticPr fontId="3" type="noConversion"/>
  </si>
  <si>
    <r>
      <rPr>
        <b/>
        <sz val="12"/>
        <rFont val="돋움"/>
        <family val="3"/>
        <charset val="129"/>
      </rPr>
      <t>소</t>
    </r>
    <r>
      <rPr>
        <b/>
        <sz val="12"/>
        <rFont val="Arial"/>
        <family val="2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</si>
  <si>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t>용</t>
  </si>
  <si>
    <r>
      <t>소</t>
    </r>
    <r>
      <rPr>
        <b/>
        <sz val="12"/>
        <rFont val="GM Sans Regular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</si>
  <si>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r>
      <rPr>
        <sz val="12"/>
        <rFont val="돋움"/>
        <family val="3"/>
        <charset val="129"/>
      </rPr>
      <t>소형</t>
    </r>
    <phoneticPr fontId="3" type="noConversion"/>
  </si>
  <si>
    <r>
      <rPr>
        <sz val="12"/>
        <rFont val="돋움"/>
        <family val="3"/>
        <charset val="129"/>
      </rPr>
      <t>아베오</t>
    </r>
    <phoneticPr fontId="3" type="noConversion"/>
  </si>
  <si>
    <t>소형</t>
  </si>
  <si>
    <t>아베오</t>
    <phoneticPr fontId="3" type="noConversion"/>
  </si>
  <si>
    <r>
      <t>소</t>
    </r>
    <r>
      <rPr>
        <b/>
        <sz val="12"/>
        <rFont val="GM Sans Regular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</si>
  <si>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r>
      <rPr>
        <sz val="12"/>
        <rFont val="돋움"/>
        <family val="3"/>
        <charset val="129"/>
      </rPr>
      <t>준중형</t>
    </r>
    <phoneticPr fontId="3" type="noConversion"/>
  </si>
  <si>
    <r>
      <rPr>
        <sz val="12"/>
        <rFont val="돋움"/>
        <family val="3"/>
        <charset val="129"/>
      </rPr>
      <t>크루즈</t>
    </r>
    <phoneticPr fontId="3" type="noConversion"/>
  </si>
  <si>
    <t>준중형</t>
  </si>
  <si>
    <t>크루즈</t>
    <phoneticPr fontId="3" type="noConversion"/>
  </si>
  <si>
    <r>
      <rPr>
        <b/>
        <sz val="12"/>
        <rFont val="돋움"/>
        <family val="3"/>
        <charset val="129"/>
      </rPr>
      <t>소</t>
    </r>
    <r>
      <rPr>
        <b/>
        <sz val="12"/>
        <rFont val="Arial"/>
        <family val="2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</si>
  <si>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r>
      <rPr>
        <sz val="12"/>
        <rFont val="돋움"/>
        <family val="3"/>
        <charset val="129"/>
      </rPr>
      <t>중형</t>
    </r>
    <phoneticPr fontId="3" type="noConversion"/>
  </si>
  <si>
    <r>
      <rPr>
        <sz val="12"/>
        <rFont val="돋움"/>
        <family val="3"/>
        <charset val="129"/>
      </rPr>
      <t>말리부</t>
    </r>
    <phoneticPr fontId="3" type="noConversion"/>
  </si>
  <si>
    <t>중형</t>
  </si>
  <si>
    <t>말리부</t>
    <phoneticPr fontId="3" type="noConversion"/>
  </si>
  <si>
    <r>
      <rPr>
        <b/>
        <sz val="12"/>
        <rFont val="돋움"/>
        <family val="3"/>
        <charset val="129"/>
      </rPr>
      <t>소</t>
    </r>
    <r>
      <rPr>
        <b/>
        <sz val="12"/>
        <rFont val="Arial"/>
        <family val="2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</si>
  <si>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r>
      <t>소</t>
    </r>
    <r>
      <rPr>
        <b/>
        <sz val="12"/>
        <rFont val="GM Sans Regular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</si>
  <si>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t>준대형</t>
  </si>
  <si>
    <t>알페온</t>
  </si>
  <si>
    <t>소  계</t>
  </si>
  <si>
    <r>
      <rPr>
        <sz val="12"/>
        <rFont val="돋움"/>
        <family val="3"/>
        <charset val="129"/>
      </rPr>
      <t>대형</t>
    </r>
    <phoneticPr fontId="3" type="noConversion"/>
  </si>
  <si>
    <r>
      <rPr>
        <sz val="12"/>
        <rFont val="돋움"/>
        <family val="3"/>
        <charset val="129"/>
      </rPr>
      <t>베리타스</t>
    </r>
    <phoneticPr fontId="3" type="noConversion"/>
  </si>
  <si>
    <t>대형</t>
    <phoneticPr fontId="3" type="noConversion"/>
  </si>
  <si>
    <t>베리타스</t>
    <phoneticPr fontId="3" type="noConversion"/>
  </si>
  <si>
    <r>
      <rPr>
        <b/>
        <sz val="12"/>
        <rFont val="돋움"/>
        <family val="3"/>
        <charset val="129"/>
      </rPr>
      <t>소</t>
    </r>
    <r>
      <rPr>
        <b/>
        <sz val="12"/>
        <rFont val="Arial"/>
        <family val="2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</si>
  <si>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r>
      <t>소</t>
    </r>
    <r>
      <rPr>
        <b/>
        <sz val="12"/>
        <rFont val="GM Sans Regular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</si>
  <si>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r>
      <rPr>
        <sz val="12"/>
        <rFont val="돋움"/>
        <family val="3"/>
        <charset val="129"/>
      </rPr>
      <t>스포츠</t>
    </r>
    <phoneticPr fontId="3" type="noConversion"/>
  </si>
  <si>
    <t>카마로 / 콜벳</t>
    <phoneticPr fontId="3" type="noConversion"/>
  </si>
  <si>
    <t>스포츠</t>
    <phoneticPr fontId="3" type="noConversion"/>
  </si>
  <si>
    <t>카마로 / 콜벳</t>
  </si>
  <si>
    <r>
      <rPr>
        <b/>
        <sz val="12"/>
        <rFont val="돋움"/>
        <family val="3"/>
        <charset val="129"/>
      </rPr>
      <t>승용차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계</t>
    </r>
    <phoneticPr fontId="3" type="noConversion"/>
  </si>
  <si>
    <r>
      <t>승용차</t>
    </r>
    <r>
      <rPr>
        <b/>
        <sz val="12"/>
        <rFont val="GM Sans Regular"/>
      </rPr>
      <t xml:space="preserve"> </t>
    </r>
    <r>
      <rPr>
        <b/>
        <sz val="12"/>
        <rFont val="돋움"/>
        <family val="3"/>
        <charset val="129"/>
      </rPr>
      <t>계</t>
    </r>
    <phoneticPr fontId="3" type="noConversion"/>
  </si>
  <si>
    <t>RV</t>
    <phoneticPr fontId="3" type="noConversion"/>
  </si>
  <si>
    <r>
      <rPr>
        <sz val="12"/>
        <rFont val="돋움"/>
        <family val="3"/>
        <charset val="129"/>
      </rPr>
      <t>캡티바</t>
    </r>
    <phoneticPr fontId="3" type="noConversion"/>
  </si>
  <si>
    <t>RV</t>
  </si>
  <si>
    <t>캡티바</t>
    <phoneticPr fontId="3" type="noConversion"/>
  </si>
  <si>
    <t>올란도</t>
    <phoneticPr fontId="3" type="noConversion"/>
  </si>
  <si>
    <r>
      <rPr>
        <sz val="12"/>
        <rFont val="돋움"/>
        <family val="3"/>
        <charset val="129"/>
      </rPr>
      <t>올</t>
    </r>
    <r>
      <rPr>
        <sz val="12"/>
        <rFont val="돋움"/>
        <family val="3"/>
        <charset val="129"/>
      </rPr>
      <t>란</t>
    </r>
    <r>
      <rPr>
        <sz val="12"/>
        <rFont val="돋움"/>
        <family val="3"/>
        <charset val="129"/>
      </rPr>
      <t>도</t>
    </r>
    <phoneticPr fontId="3" type="noConversion"/>
  </si>
  <si>
    <t>트랙스</t>
    <phoneticPr fontId="3" type="noConversion"/>
  </si>
  <si>
    <r>
      <t xml:space="preserve">RV </t>
    </r>
    <r>
      <rPr>
        <b/>
        <sz val="12"/>
        <rFont val="돋움"/>
        <family val="3"/>
        <charset val="129"/>
      </rPr>
      <t>계</t>
    </r>
    <phoneticPr fontId="3" type="noConversion"/>
  </si>
  <si>
    <r>
      <rPr>
        <b/>
        <sz val="12"/>
        <rFont val="돋움"/>
        <family val="3"/>
        <charset val="129"/>
      </rPr>
      <t>상</t>
    </r>
    <phoneticPr fontId="3" type="noConversion"/>
  </si>
  <si>
    <r>
      <rPr>
        <sz val="12"/>
        <rFont val="돋움"/>
        <family val="3"/>
        <charset val="129"/>
      </rPr>
      <t>다마스</t>
    </r>
    <phoneticPr fontId="3" type="noConversion"/>
  </si>
  <si>
    <t>상</t>
  </si>
  <si>
    <t>다마스</t>
  </si>
  <si>
    <r>
      <rPr>
        <b/>
        <sz val="12"/>
        <rFont val="돋움"/>
        <family val="3"/>
        <charset val="129"/>
      </rPr>
      <t>용</t>
    </r>
    <phoneticPr fontId="3" type="noConversion"/>
  </si>
  <si>
    <r>
      <rPr>
        <sz val="12"/>
        <rFont val="돋움"/>
        <family val="3"/>
        <charset val="129"/>
      </rPr>
      <t>라보</t>
    </r>
    <phoneticPr fontId="3" type="noConversion"/>
  </si>
  <si>
    <t>용</t>
    <phoneticPr fontId="3" type="noConversion"/>
  </si>
  <si>
    <t>라보</t>
  </si>
  <si>
    <r>
      <rPr>
        <b/>
        <sz val="12"/>
        <rFont val="돋움"/>
        <family val="3"/>
        <charset val="129"/>
      </rPr>
      <t>경상용차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계</t>
    </r>
    <phoneticPr fontId="3" type="noConversion"/>
  </si>
  <si>
    <r>
      <t>경상용차</t>
    </r>
    <r>
      <rPr>
        <b/>
        <sz val="12"/>
        <rFont val="GM Sans Regular"/>
      </rPr>
      <t xml:space="preserve"> </t>
    </r>
    <r>
      <rPr>
        <b/>
        <sz val="12"/>
        <rFont val="돋움"/>
        <family val="3"/>
        <charset val="129"/>
      </rPr>
      <t>계</t>
    </r>
    <phoneticPr fontId="3" type="noConversion"/>
  </si>
  <si>
    <r>
      <rPr>
        <b/>
        <sz val="12"/>
        <rFont val="돋움"/>
        <family val="3"/>
        <charset val="129"/>
      </rPr>
      <t>내수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계</t>
    </r>
    <phoneticPr fontId="3" type="noConversion"/>
  </si>
  <si>
    <r>
      <t>내수</t>
    </r>
    <r>
      <rPr>
        <b/>
        <sz val="12"/>
        <rFont val="GM Sans Regular"/>
      </rPr>
      <t xml:space="preserve"> </t>
    </r>
    <r>
      <rPr>
        <b/>
        <sz val="12"/>
        <rFont val="돋움"/>
        <family val="3"/>
        <charset val="129"/>
      </rPr>
      <t>계</t>
    </r>
    <phoneticPr fontId="3" type="noConversion"/>
  </si>
  <si>
    <r>
      <rPr>
        <b/>
        <sz val="12"/>
        <rFont val="돋움"/>
        <family val="3"/>
        <charset val="129"/>
      </rPr>
      <t>수출</t>
    </r>
    <r>
      <rPr>
        <b/>
        <sz val="12"/>
        <rFont val="Arial"/>
        <family val="2"/>
      </rPr>
      <t xml:space="preserve"> (</t>
    </r>
    <r>
      <rPr>
        <b/>
        <sz val="12"/>
        <rFont val="돋움"/>
        <family val="3"/>
        <charset val="129"/>
      </rPr>
      <t>선적기준</t>
    </r>
    <r>
      <rPr>
        <b/>
        <sz val="12"/>
        <rFont val="Arial"/>
        <family val="2"/>
      </rPr>
      <t>)</t>
    </r>
    <phoneticPr fontId="3" type="noConversion"/>
  </si>
  <si>
    <r>
      <t>수출</t>
    </r>
    <r>
      <rPr>
        <b/>
        <sz val="12"/>
        <rFont val="GM Sans Regular"/>
      </rPr>
      <t xml:space="preserve"> (</t>
    </r>
    <r>
      <rPr>
        <b/>
        <sz val="12"/>
        <rFont val="돋움"/>
        <family val="3"/>
        <charset val="129"/>
      </rPr>
      <t>선적기준</t>
    </r>
    <r>
      <rPr>
        <b/>
        <sz val="12"/>
        <rFont val="GM Sans Regular"/>
      </rPr>
      <t>)</t>
    </r>
    <phoneticPr fontId="3" type="noConversion"/>
  </si>
  <si>
    <r>
      <rPr>
        <b/>
        <sz val="12"/>
        <rFont val="돋움"/>
        <family val="3"/>
        <charset val="129"/>
      </rPr>
      <t>승</t>
    </r>
    <phoneticPr fontId="3" type="noConversion"/>
  </si>
  <si>
    <r>
      <rPr>
        <sz val="12"/>
        <rFont val="돋움"/>
        <family val="3"/>
        <charset val="129"/>
      </rPr>
      <t>경승용차</t>
    </r>
    <phoneticPr fontId="3" type="noConversion"/>
  </si>
  <si>
    <t>경승용차</t>
  </si>
  <si>
    <r>
      <rPr>
        <sz val="12"/>
        <rFont val="돋움"/>
        <family val="3"/>
        <charset val="129"/>
      </rPr>
      <t>소형승용차</t>
    </r>
    <phoneticPr fontId="3" type="noConversion"/>
  </si>
  <si>
    <t>소형승용차</t>
  </si>
  <si>
    <r>
      <rPr>
        <sz val="12"/>
        <rFont val="돋움"/>
        <family val="3"/>
        <charset val="129"/>
      </rPr>
      <t>준중형승용차</t>
    </r>
    <phoneticPr fontId="3" type="noConversion"/>
  </si>
  <si>
    <t>준중형승용차</t>
  </si>
  <si>
    <t>RV</t>
    <phoneticPr fontId="3" type="noConversion"/>
  </si>
  <si>
    <t>R V</t>
  </si>
  <si>
    <r>
      <rPr>
        <sz val="12"/>
        <rFont val="돋움"/>
        <family val="3"/>
        <charset val="129"/>
      </rPr>
      <t>중대형승용차</t>
    </r>
    <phoneticPr fontId="3" type="noConversion"/>
  </si>
  <si>
    <t>중대형승용차</t>
  </si>
  <si>
    <r>
      <rPr>
        <b/>
        <sz val="12"/>
        <rFont val="돋움"/>
        <family val="3"/>
        <charset val="129"/>
      </rPr>
      <t>경</t>
    </r>
    <phoneticPr fontId="3" type="noConversion"/>
  </si>
  <si>
    <r>
      <rPr>
        <sz val="12"/>
        <rFont val="돋움"/>
        <family val="3"/>
        <charset val="129"/>
      </rPr>
      <t>다</t>
    </r>
    <r>
      <rPr>
        <sz val="12"/>
        <rFont val="Arial"/>
        <family val="2"/>
      </rPr>
      <t xml:space="preserve"> </t>
    </r>
    <r>
      <rPr>
        <sz val="12"/>
        <rFont val="돋움"/>
        <family val="3"/>
        <charset val="129"/>
      </rPr>
      <t>마</t>
    </r>
    <r>
      <rPr>
        <sz val="12"/>
        <rFont val="Arial"/>
        <family val="2"/>
      </rPr>
      <t xml:space="preserve"> </t>
    </r>
    <r>
      <rPr>
        <sz val="12"/>
        <rFont val="돋움"/>
        <family val="3"/>
        <charset val="129"/>
      </rPr>
      <t>스</t>
    </r>
    <phoneticPr fontId="3" type="noConversion"/>
  </si>
  <si>
    <t>경</t>
  </si>
  <si>
    <r>
      <t>다</t>
    </r>
    <r>
      <rPr>
        <sz val="12"/>
        <rFont val="GM Sans Regular"/>
      </rPr>
      <t xml:space="preserve"> </t>
    </r>
    <r>
      <rPr>
        <sz val="12"/>
        <rFont val="돋움"/>
        <family val="3"/>
        <charset val="129"/>
      </rPr>
      <t>마</t>
    </r>
    <r>
      <rPr>
        <sz val="12"/>
        <rFont val="GM Sans Regular"/>
      </rPr>
      <t xml:space="preserve"> </t>
    </r>
    <r>
      <rPr>
        <sz val="12"/>
        <rFont val="돋움"/>
        <family val="3"/>
        <charset val="129"/>
      </rPr>
      <t>스</t>
    </r>
    <phoneticPr fontId="3" type="noConversion"/>
  </si>
  <si>
    <r>
      <rPr>
        <b/>
        <sz val="12"/>
        <rFont val="돋움"/>
        <family val="3"/>
        <charset val="129"/>
      </rPr>
      <t>상</t>
    </r>
    <phoneticPr fontId="3" type="noConversion"/>
  </si>
  <si>
    <r>
      <rPr>
        <sz val="12"/>
        <rFont val="돋움"/>
        <family val="3"/>
        <charset val="129"/>
      </rPr>
      <t>라</t>
    </r>
    <r>
      <rPr>
        <sz val="12"/>
        <rFont val="Arial"/>
        <family val="2"/>
      </rPr>
      <t xml:space="preserve">    </t>
    </r>
    <r>
      <rPr>
        <sz val="12"/>
        <rFont val="돋움"/>
        <family val="3"/>
        <charset val="129"/>
      </rPr>
      <t>보</t>
    </r>
    <phoneticPr fontId="3" type="noConversion"/>
  </si>
  <si>
    <r>
      <t>라</t>
    </r>
    <r>
      <rPr>
        <sz val="12"/>
        <rFont val="GM Sans Regular"/>
      </rPr>
      <t xml:space="preserve">    </t>
    </r>
    <r>
      <rPr>
        <sz val="12"/>
        <rFont val="돋움"/>
        <family val="3"/>
        <charset val="129"/>
      </rPr>
      <t>보</t>
    </r>
  </si>
  <si>
    <r>
      <t>소</t>
    </r>
    <r>
      <rPr>
        <b/>
        <sz val="12"/>
        <rFont val="GM Sans Regular"/>
      </rPr>
      <t xml:space="preserve">  </t>
    </r>
    <r>
      <rPr>
        <b/>
        <sz val="12"/>
        <rFont val="돋움"/>
        <family val="3"/>
        <charset val="129"/>
      </rPr>
      <t>계</t>
    </r>
  </si>
  <si>
    <r>
      <rPr>
        <b/>
        <sz val="12"/>
        <rFont val="돋움"/>
        <family val="3"/>
        <charset val="129"/>
      </rPr>
      <t>수출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계</t>
    </r>
    <phoneticPr fontId="3" type="noConversion"/>
  </si>
  <si>
    <r>
      <t>수출</t>
    </r>
    <r>
      <rPr>
        <b/>
        <sz val="12"/>
        <rFont val="GM Sans Regular"/>
      </rPr>
      <t xml:space="preserve"> </t>
    </r>
    <r>
      <rPr>
        <b/>
        <sz val="12"/>
        <rFont val="돋움"/>
        <family val="3"/>
        <charset val="129"/>
      </rPr>
      <t>계</t>
    </r>
    <phoneticPr fontId="3" type="noConversion"/>
  </si>
  <si>
    <r>
      <rPr>
        <b/>
        <sz val="12"/>
        <rFont val="돋움"/>
        <family val="3"/>
        <charset val="129"/>
      </rPr>
      <t>총</t>
    </r>
    <r>
      <rPr>
        <b/>
        <sz val="12"/>
        <rFont val="Arial"/>
        <family val="2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</si>
  <si>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r>
      <t>총</t>
    </r>
    <r>
      <rPr>
        <b/>
        <sz val="12"/>
        <rFont val="GM Sans Regular"/>
      </rPr>
      <t xml:space="preserve">  </t>
    </r>
    <r>
      <rPr>
        <b/>
        <sz val="12"/>
        <rFont val="돋움"/>
        <family val="3"/>
        <charset val="129"/>
      </rPr>
      <t>계</t>
    </r>
    <phoneticPr fontId="3" type="noConversion"/>
  </si>
  <si>
    <r>
      <rPr>
        <b/>
        <sz val="12"/>
        <rFont val="돋움"/>
        <family val="3"/>
        <charset val="129"/>
      </rPr>
      <t>※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참고</t>
    </r>
    <phoneticPr fontId="3" type="noConversion"/>
  </si>
  <si>
    <r>
      <t>※</t>
    </r>
    <r>
      <rPr>
        <b/>
        <sz val="12"/>
        <rFont val="GM Sans Regular"/>
      </rPr>
      <t xml:space="preserve"> </t>
    </r>
    <r>
      <rPr>
        <b/>
        <sz val="12"/>
        <rFont val="돋움"/>
        <family val="3"/>
        <charset val="129"/>
      </rPr>
      <t>참고</t>
    </r>
    <phoneticPr fontId="3" type="noConversion"/>
  </si>
  <si>
    <r>
      <t xml:space="preserve">CKD </t>
    </r>
    <r>
      <rPr>
        <b/>
        <sz val="12"/>
        <rFont val="돋움"/>
        <family val="3"/>
        <charset val="129"/>
      </rPr>
      <t>수출</t>
    </r>
    <phoneticPr fontId="3" type="noConversion"/>
  </si>
  <si>
    <r>
      <rPr>
        <b/>
        <sz val="12"/>
        <rFont val="돋움"/>
        <family val="3"/>
        <charset val="129"/>
      </rPr>
      <t>※</t>
    </r>
    <r>
      <rPr>
        <b/>
        <sz val="12"/>
        <rFont val="Arial"/>
        <family val="2"/>
      </rPr>
      <t xml:space="preserve"> 7</t>
    </r>
    <r>
      <rPr>
        <b/>
        <sz val="12"/>
        <rFont val="돋움"/>
        <family val="3"/>
        <charset val="129"/>
      </rPr>
      <t>월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스포츠카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판매실적</t>
    </r>
    <r>
      <rPr>
        <b/>
        <sz val="12"/>
        <rFont val="Arial"/>
        <family val="2"/>
      </rPr>
      <t xml:space="preserve"> : </t>
    </r>
    <r>
      <rPr>
        <b/>
        <sz val="12"/>
        <rFont val="돋움"/>
        <family val="3"/>
        <charset val="129"/>
      </rPr>
      <t>카마로</t>
    </r>
    <r>
      <rPr>
        <b/>
        <sz val="12"/>
        <rFont val="Arial"/>
        <family val="2"/>
      </rPr>
      <t xml:space="preserve"> 4</t>
    </r>
    <r>
      <rPr>
        <b/>
        <sz val="12"/>
        <rFont val="돋움"/>
        <family val="3"/>
        <charset val="129"/>
      </rPr>
      <t>대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판매</t>
    </r>
    <phoneticPr fontId="3" type="noConversion"/>
  </si>
  <si>
    <r>
      <rPr>
        <b/>
        <sz val="12"/>
        <rFont val="돋움"/>
        <family val="3"/>
        <charset val="129"/>
      </rPr>
      <t>※</t>
    </r>
    <r>
      <rPr>
        <b/>
        <sz val="12"/>
        <rFont val="Arial"/>
        <family val="2"/>
      </rPr>
      <t xml:space="preserve"> 7</t>
    </r>
    <r>
      <rPr>
        <b/>
        <sz val="12"/>
        <rFont val="돋움"/>
        <family val="3"/>
        <charset val="129"/>
      </rPr>
      <t>월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내수판매에는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사내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매각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차량으로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현재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판매중이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아닌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모델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총</t>
    </r>
    <r>
      <rPr>
        <b/>
        <sz val="12"/>
        <rFont val="Arial"/>
        <family val="2"/>
      </rPr>
      <t xml:space="preserve"> 3</t>
    </r>
    <r>
      <rPr>
        <b/>
        <sz val="12"/>
        <rFont val="돋움"/>
        <family val="3"/>
        <charset val="129"/>
      </rPr>
      <t>대가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포함됨</t>
    </r>
    <r>
      <rPr>
        <b/>
        <sz val="12"/>
        <rFont val="Arial"/>
        <family val="2"/>
      </rPr>
      <t>(</t>
    </r>
    <r>
      <rPr>
        <b/>
        <sz val="12"/>
        <rFont val="돋움"/>
        <family val="3"/>
        <charset val="129"/>
      </rPr>
      <t>연간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누적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기준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총</t>
    </r>
    <r>
      <rPr>
        <b/>
        <sz val="12"/>
        <rFont val="Arial"/>
        <family val="2"/>
      </rPr>
      <t xml:space="preserve"> 15</t>
    </r>
    <r>
      <rPr>
        <b/>
        <sz val="12"/>
        <rFont val="돋움"/>
        <family val="3"/>
        <charset val="129"/>
      </rPr>
      <t>대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포함</t>
    </r>
    <r>
      <rPr>
        <b/>
        <sz val="12"/>
        <rFont val="Arial"/>
        <family val="2"/>
      </rPr>
      <t>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</si>
</sst>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%"/>
    <numFmt numFmtId="177" formatCode="#,##0_);[Red]\(#,##0\)"/>
  </numFmts>
  <fonts count="17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12"/>
      <name val="Arial"/>
      <family val="2"/>
    </font>
    <font>
      <sz val="8"/>
      <name val="돋움"/>
      <family val="3"/>
      <charset val="129"/>
    </font>
    <font>
      <sz val="11"/>
      <name val="GM Sans Regular"/>
    </font>
    <font>
      <b/>
      <u/>
      <sz val="14"/>
      <name val="Arial"/>
      <family val="2"/>
    </font>
    <font>
      <b/>
      <u/>
      <sz val="14"/>
      <name val="돋움"/>
      <family val="3"/>
      <charset val="129"/>
    </font>
    <font>
      <b/>
      <sz val="12"/>
      <name val="Arial"/>
      <family val="2"/>
    </font>
    <font>
      <b/>
      <sz val="16"/>
      <name val="GM Sans Regular"/>
    </font>
    <font>
      <b/>
      <sz val="12"/>
      <name val="GM Sans Regular"/>
    </font>
    <font>
      <sz val="12"/>
      <name val="GM Sans Regular"/>
    </font>
    <font>
      <b/>
      <sz val="12"/>
      <name val="돋움"/>
      <family val="3"/>
      <charset val="129"/>
    </font>
    <font>
      <sz val="8"/>
      <name val="맑은 고딕"/>
      <family val="3"/>
      <charset val="129"/>
    </font>
    <font>
      <sz val="12"/>
      <name val="돋움"/>
      <family val="3"/>
      <charset val="129"/>
    </font>
    <font>
      <sz val="12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GM Sans Regula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AEE8EE"/>
        <bgColor indexed="64"/>
      </patternFill>
    </fill>
    <fill>
      <patternFill patternType="solid">
        <fgColor rgb="FFAEE8EE"/>
        <bgColor rgb="FF000000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24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quotePrefix="1" applyFont="1" applyFill="1" applyBorder="1" applyAlignment="1">
      <alignment horizontal="center" vertical="center"/>
    </xf>
    <xf numFmtId="0" fontId="7" fillId="2" borderId="5" xfId="0" quotePrefix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shrinkToFit="1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9" fillId="2" borderId="10" xfId="0" quotePrefix="1" applyFont="1" applyFill="1" applyBorder="1" applyAlignment="1">
      <alignment horizontal="center" vertical="center"/>
    </xf>
    <xf numFmtId="0" fontId="9" fillId="2" borderId="11" xfId="0" quotePrefix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shrinkToFit="1"/>
    </xf>
    <xf numFmtId="0" fontId="7" fillId="3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1" fontId="2" fillId="0" borderId="15" xfId="1" quotePrefix="1" applyFont="1" applyFill="1" applyBorder="1" applyAlignment="1">
      <alignment horizontal="right" vertical="center"/>
    </xf>
    <xf numFmtId="41" fontId="2" fillId="0" borderId="16" xfId="1" quotePrefix="1" applyFont="1" applyFill="1" applyBorder="1" applyAlignment="1">
      <alignment horizontal="right" vertical="center"/>
    </xf>
    <xf numFmtId="176" fontId="2" fillId="0" borderId="17" xfId="0" applyNumberFormat="1" applyFont="1" applyFill="1" applyBorder="1" applyAlignment="1">
      <alignment horizontal="right" vertical="center"/>
    </xf>
    <xf numFmtId="176" fontId="2" fillId="0" borderId="18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1" fillId="3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41" fontId="10" fillId="0" borderId="20" xfId="1" quotePrefix="1" applyFont="1" applyFill="1" applyBorder="1" applyAlignment="1">
      <alignment horizontal="right" vertical="center"/>
    </xf>
    <xf numFmtId="41" fontId="14" fillId="0" borderId="21" xfId="1" quotePrefix="1" applyFont="1" applyFill="1" applyBorder="1" applyAlignment="1">
      <alignment horizontal="right" vertical="center"/>
    </xf>
    <xf numFmtId="176" fontId="10" fillId="0" borderId="22" xfId="0" applyNumberFormat="1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center" vertical="center"/>
    </xf>
    <xf numFmtId="41" fontId="7" fillId="0" borderId="24" xfId="1" quotePrefix="1" applyFont="1" applyFill="1" applyBorder="1" applyAlignment="1">
      <alignment horizontal="right" vertical="center"/>
    </xf>
    <xf numFmtId="41" fontId="7" fillId="0" borderId="25" xfId="1" quotePrefix="1" applyFont="1" applyFill="1" applyBorder="1" applyAlignment="1">
      <alignment horizontal="right" vertical="center"/>
    </xf>
    <xf numFmtId="176" fontId="7" fillId="0" borderId="26" xfId="0" applyNumberFormat="1" applyFont="1" applyFill="1" applyBorder="1" applyAlignment="1">
      <alignment horizontal="right" vertical="center"/>
    </xf>
    <xf numFmtId="176" fontId="7" fillId="0" borderId="27" xfId="0" applyNumberFormat="1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41" fontId="9" fillId="0" borderId="28" xfId="1" quotePrefix="1" applyFont="1" applyFill="1" applyBorder="1" applyAlignment="1">
      <alignment horizontal="right" vertical="center"/>
    </xf>
    <xf numFmtId="41" fontId="15" fillId="0" borderId="25" xfId="1" quotePrefix="1" applyFont="1" applyFill="1" applyBorder="1" applyAlignment="1">
      <alignment horizontal="right" vertical="center"/>
    </xf>
    <xf numFmtId="176" fontId="9" fillId="0" borderId="29" xfId="0" applyNumberFormat="1" applyFont="1" applyFill="1" applyBorder="1" applyAlignment="1">
      <alignment horizontal="right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shrinkToFit="1"/>
    </xf>
    <xf numFmtId="41" fontId="2" fillId="0" borderId="24" xfId="1" applyFont="1" applyFill="1" applyBorder="1" applyAlignment="1">
      <alignment vertical="center"/>
    </xf>
    <xf numFmtId="41" fontId="2" fillId="0" borderId="25" xfId="1" applyFont="1" applyFill="1" applyBorder="1" applyAlignment="1">
      <alignment vertical="center"/>
    </xf>
    <xf numFmtId="176" fontId="2" fillId="0" borderId="26" xfId="0" applyNumberFormat="1" applyFont="1" applyFill="1" applyBorder="1" applyAlignment="1">
      <alignment horizontal="right" vertical="center"/>
    </xf>
    <xf numFmtId="176" fontId="2" fillId="0" borderId="27" xfId="0" applyNumberFormat="1" applyFont="1" applyFill="1" applyBorder="1" applyAlignment="1">
      <alignment horizontal="right" vertical="center"/>
    </xf>
    <xf numFmtId="0" fontId="9" fillId="3" borderId="12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 shrinkToFit="1"/>
    </xf>
    <xf numFmtId="41" fontId="10" fillId="0" borderId="31" xfId="1" quotePrefix="1" applyFont="1" applyFill="1" applyBorder="1" applyAlignment="1">
      <alignment horizontal="right" vertical="center"/>
    </xf>
    <xf numFmtId="41" fontId="7" fillId="0" borderId="24" xfId="1" applyFont="1" applyFill="1" applyBorder="1" applyAlignment="1">
      <alignment vertical="center"/>
    </xf>
    <xf numFmtId="41" fontId="7" fillId="0" borderId="25" xfId="1" applyFont="1" applyFill="1" applyBorder="1" applyAlignment="1">
      <alignment vertical="center"/>
    </xf>
    <xf numFmtId="41" fontId="9" fillId="0" borderId="31" xfId="1" quotePrefix="1" applyFont="1" applyFill="1" applyBorder="1" applyAlignment="1">
      <alignment horizontal="right" vertical="center"/>
    </xf>
    <xf numFmtId="41" fontId="15" fillId="0" borderId="21" xfId="1" quotePrefix="1" applyFont="1" applyFill="1" applyBorder="1" applyAlignment="1">
      <alignment horizontal="right" vertical="center"/>
    </xf>
    <xf numFmtId="176" fontId="9" fillId="0" borderId="22" xfId="0" applyNumberFormat="1" applyFont="1" applyFill="1" applyBorder="1" applyAlignment="1">
      <alignment horizontal="right" vertical="center"/>
    </xf>
    <xf numFmtId="0" fontId="2" fillId="0" borderId="30" xfId="0" applyFont="1" applyFill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 shrinkToFit="1"/>
    </xf>
    <xf numFmtId="0" fontId="13" fillId="0" borderId="27" xfId="0" applyFont="1" applyFill="1" applyBorder="1" applyAlignment="1">
      <alignment horizontal="center" vertical="center"/>
    </xf>
    <xf numFmtId="176" fontId="10" fillId="0" borderId="29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2" fillId="0" borderId="33" xfId="0" applyFont="1" applyFill="1" applyBorder="1" applyAlignment="1">
      <alignment horizontal="center" vertical="center"/>
    </xf>
    <xf numFmtId="176" fontId="2" fillId="0" borderId="26" xfId="0" quotePrefix="1" applyNumberFormat="1" applyFont="1" applyFill="1" applyBorder="1" applyAlignment="1">
      <alignment horizontal="right" vertical="center"/>
    </xf>
    <xf numFmtId="0" fontId="10" fillId="3" borderId="12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76" fontId="10" fillId="0" borderId="22" xfId="0" quotePrefix="1" applyNumberFormat="1" applyFont="1" applyFill="1" applyBorder="1" applyAlignment="1">
      <alignment horizontal="right" vertical="center"/>
    </xf>
    <xf numFmtId="41" fontId="9" fillId="0" borderId="31" xfId="1" applyFont="1" applyFill="1" applyBorder="1" applyAlignment="1">
      <alignment vertical="center"/>
    </xf>
    <xf numFmtId="41" fontId="15" fillId="0" borderId="21" xfId="1" applyFont="1" applyFill="1" applyBorder="1" applyAlignment="1">
      <alignment vertical="center"/>
    </xf>
    <xf numFmtId="0" fontId="7" fillId="3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176" fontId="9" fillId="0" borderId="22" xfId="0" quotePrefix="1" applyNumberFormat="1" applyFont="1" applyFill="1" applyBorder="1" applyAlignment="1">
      <alignment horizontal="right" vertical="center"/>
    </xf>
    <xf numFmtId="0" fontId="2" fillId="0" borderId="36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41" fontId="7" fillId="4" borderId="24" xfId="1" applyFont="1" applyFill="1" applyBorder="1" applyAlignment="1">
      <alignment vertical="center"/>
    </xf>
    <xf numFmtId="41" fontId="7" fillId="4" borderId="25" xfId="1" applyFont="1" applyFill="1" applyBorder="1" applyAlignment="1">
      <alignment vertical="center"/>
    </xf>
    <xf numFmtId="176" fontId="7" fillId="4" borderId="26" xfId="0" applyNumberFormat="1" applyFont="1" applyFill="1" applyBorder="1" applyAlignment="1">
      <alignment horizontal="right" vertical="center"/>
    </xf>
    <xf numFmtId="176" fontId="7" fillId="4" borderId="27" xfId="0" applyNumberFormat="1" applyFont="1" applyFill="1" applyBorder="1" applyAlignment="1">
      <alignment horizontal="right" vertical="center"/>
    </xf>
    <xf numFmtId="0" fontId="11" fillId="3" borderId="37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41" fontId="9" fillId="5" borderId="28" xfId="1" applyFont="1" applyFill="1" applyBorder="1" applyAlignment="1">
      <alignment vertical="center"/>
    </xf>
    <xf numFmtId="41" fontId="15" fillId="5" borderId="25" xfId="1" applyFont="1" applyFill="1" applyBorder="1" applyAlignment="1">
      <alignment vertical="center"/>
    </xf>
    <xf numFmtId="176" fontId="9" fillId="5" borderId="29" xfId="0" quotePrefix="1" applyNumberFormat="1" applyFont="1" applyFill="1" applyBorder="1" applyAlignment="1">
      <alignment horizontal="right" vertical="center"/>
    </xf>
    <xf numFmtId="0" fontId="7" fillId="3" borderId="38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41" fontId="10" fillId="0" borderId="28" xfId="1" quotePrefix="1" applyFont="1" applyFill="1" applyBorder="1" applyAlignment="1">
      <alignment horizontal="right" vertical="center"/>
    </xf>
    <xf numFmtId="41" fontId="10" fillId="0" borderId="25" xfId="1" applyFont="1" applyFill="1" applyBorder="1" applyAlignment="1">
      <alignment vertical="center"/>
    </xf>
    <xf numFmtId="176" fontId="10" fillId="0" borderId="27" xfId="0" quotePrefix="1" applyNumberFormat="1" applyFont="1" applyFill="1" applyBorder="1" applyAlignment="1">
      <alignment horizontal="right" vertical="center"/>
    </xf>
    <xf numFmtId="0" fontId="13" fillId="0" borderId="39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41" fontId="10" fillId="0" borderId="28" xfId="1" applyFont="1" applyFill="1" applyBorder="1" applyAlignment="1">
      <alignment vertical="center"/>
    </xf>
    <xf numFmtId="41" fontId="9" fillId="0" borderId="25" xfId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9" fillId="3" borderId="37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41" fontId="2" fillId="0" borderId="26" xfId="1" applyFont="1" applyFill="1" applyBorder="1" applyAlignment="1">
      <alignment vertical="center"/>
    </xf>
    <xf numFmtId="0" fontId="11" fillId="3" borderId="38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/>
    </xf>
    <xf numFmtId="176" fontId="10" fillId="0" borderId="27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41" fontId="7" fillId="4" borderId="44" xfId="1" applyFont="1" applyFill="1" applyBorder="1" applyAlignment="1">
      <alignment vertical="center"/>
    </xf>
    <xf numFmtId="41" fontId="7" fillId="4" borderId="45" xfId="1" applyFont="1" applyFill="1" applyBorder="1" applyAlignment="1">
      <alignment vertical="center"/>
    </xf>
    <xf numFmtId="41" fontId="7" fillId="4" borderId="46" xfId="1" applyFont="1" applyFill="1" applyBorder="1" applyAlignment="1">
      <alignment vertical="center"/>
    </xf>
    <xf numFmtId="176" fontId="7" fillId="4" borderId="47" xfId="0" applyNumberFormat="1" applyFont="1" applyFill="1" applyBorder="1" applyAlignment="1">
      <alignment horizontal="right" vertical="center"/>
    </xf>
    <xf numFmtId="41" fontId="9" fillId="5" borderId="48" xfId="1" applyFont="1" applyFill="1" applyBorder="1" applyAlignment="1">
      <alignment vertical="center"/>
    </xf>
    <xf numFmtId="41" fontId="15" fillId="5" borderId="46" xfId="1" applyFont="1" applyFill="1" applyBorder="1" applyAlignment="1">
      <alignment vertical="center"/>
    </xf>
    <xf numFmtId="176" fontId="9" fillId="5" borderId="49" xfId="0" quotePrefix="1" applyNumberFormat="1" applyFont="1" applyFill="1" applyBorder="1" applyAlignment="1">
      <alignment horizontal="right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41" fontId="7" fillId="6" borderId="50" xfId="1" applyFont="1" applyFill="1" applyBorder="1" applyAlignment="1">
      <alignment vertical="center"/>
    </xf>
    <xf numFmtId="176" fontId="7" fillId="6" borderId="50" xfId="0" applyNumberFormat="1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41" fontId="9" fillId="8" borderId="10" xfId="1" applyFont="1" applyFill="1" applyBorder="1" applyAlignment="1">
      <alignment vertical="center"/>
    </xf>
    <xf numFmtId="41" fontId="9" fillId="8" borderId="9" xfId="1" applyFont="1" applyFill="1" applyBorder="1" applyAlignment="1">
      <alignment vertical="center"/>
    </xf>
    <xf numFmtId="176" fontId="9" fillId="8" borderId="1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41" fontId="7" fillId="0" borderId="0" xfId="1" applyFont="1" applyFill="1" applyBorder="1" applyAlignment="1">
      <alignment vertical="center"/>
    </xf>
    <xf numFmtId="176" fontId="7" fillId="0" borderId="0" xfId="0" applyNumberFormat="1" applyFont="1" applyFill="1" applyBorder="1" applyAlignment="1">
      <alignment horizontal="right" vertical="center"/>
    </xf>
    <xf numFmtId="176" fontId="2" fillId="0" borderId="51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1" fontId="9" fillId="0" borderId="0" xfId="1" applyFont="1" applyFill="1" applyBorder="1" applyAlignment="1">
      <alignment vertical="center"/>
    </xf>
    <xf numFmtId="176" fontId="9" fillId="0" borderId="0" xfId="0" applyNumberFormat="1" applyFont="1" applyFill="1" applyBorder="1" applyAlignment="1">
      <alignment horizontal="right" vertical="center"/>
    </xf>
    <xf numFmtId="0" fontId="7" fillId="0" borderId="43" xfId="0" applyFont="1" applyFill="1" applyBorder="1" applyAlignment="1">
      <alignment horizontal="left" vertical="center"/>
    </xf>
    <xf numFmtId="0" fontId="2" fillId="0" borderId="43" xfId="0" applyFont="1" applyFill="1" applyBorder="1" applyAlignment="1">
      <alignment horizontal="center" vertical="center"/>
    </xf>
    <xf numFmtId="41" fontId="2" fillId="0" borderId="0" xfId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horizontal="right" vertical="center"/>
    </xf>
    <xf numFmtId="0" fontId="11" fillId="0" borderId="43" xfId="0" applyFont="1" applyFill="1" applyBorder="1" applyAlignment="1">
      <alignment horizontal="left" vertical="center"/>
    </xf>
    <xf numFmtId="0" fontId="10" fillId="0" borderId="43" xfId="0" applyFont="1" applyFill="1" applyBorder="1" applyAlignment="1">
      <alignment horizontal="center" vertical="center"/>
    </xf>
    <xf numFmtId="41" fontId="10" fillId="0" borderId="0" xfId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horizontal="right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41" fontId="2" fillId="0" borderId="15" xfId="1" applyFont="1" applyFill="1" applyBorder="1" applyAlignment="1">
      <alignment vertical="center"/>
    </xf>
    <xf numFmtId="41" fontId="2" fillId="0" borderId="17" xfId="1" applyFont="1" applyFill="1" applyBorder="1" applyAlignment="1">
      <alignment vertical="center"/>
    </xf>
    <xf numFmtId="0" fontId="13" fillId="0" borderId="52" xfId="0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horizontal="center" vertical="center"/>
    </xf>
    <xf numFmtId="41" fontId="10" fillId="0" borderId="16" xfId="1" quotePrefix="1" applyFont="1" applyFill="1" applyBorder="1" applyAlignment="1">
      <alignment horizontal="right" vertical="center"/>
    </xf>
    <xf numFmtId="176" fontId="10" fillId="0" borderId="18" xfId="0" applyNumberFormat="1" applyFont="1" applyFill="1" applyBorder="1" applyAlignment="1">
      <alignment horizontal="right" vertical="center"/>
    </xf>
    <xf numFmtId="177" fontId="2" fillId="0" borderId="0" xfId="1" applyNumberFormat="1" applyFont="1" applyFill="1" applyAlignment="1">
      <alignment vertical="center"/>
    </xf>
    <xf numFmtId="41" fontId="2" fillId="0" borderId="0" xfId="1" applyFont="1" applyFill="1" applyAlignment="1">
      <alignment vertical="center"/>
    </xf>
    <xf numFmtId="177" fontId="2" fillId="0" borderId="0" xfId="2" applyNumberFormat="1" applyFont="1" applyFill="1" applyAlignment="1">
      <alignment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41" fontId="10" fillId="0" borderId="25" xfId="1" quotePrefix="1" applyFont="1" applyFill="1" applyBorder="1" applyAlignment="1">
      <alignment horizontal="right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41" fontId="2" fillId="0" borderId="0" xfId="0" applyNumberFormat="1" applyFont="1" applyFill="1" applyBorder="1" applyAlignment="1">
      <alignment vertical="center"/>
    </xf>
    <xf numFmtId="0" fontId="9" fillId="3" borderId="37" xfId="0" applyFont="1" applyFill="1" applyBorder="1" applyAlignment="1">
      <alignment horizontal="center" vertical="center"/>
    </xf>
    <xf numFmtId="0" fontId="11" fillId="3" borderId="39" xfId="0" applyFont="1" applyFill="1" applyBorder="1" applyAlignment="1">
      <alignment horizontal="center" vertical="center"/>
    </xf>
    <xf numFmtId="177" fontId="7" fillId="0" borderId="0" xfId="1" applyNumberFormat="1" applyFont="1" applyFill="1" applyAlignment="1">
      <alignment vertical="center"/>
    </xf>
    <xf numFmtId="41" fontId="7" fillId="0" borderId="0" xfId="1" applyFont="1" applyFill="1" applyAlignment="1">
      <alignment vertical="center"/>
    </xf>
    <xf numFmtId="0" fontId="13" fillId="0" borderId="40" xfId="0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53" xfId="0" applyFont="1" applyFill="1" applyBorder="1" applyAlignment="1">
      <alignment horizontal="center" vertical="center"/>
    </xf>
    <xf numFmtId="41" fontId="2" fillId="0" borderId="0" xfId="0" applyNumberFormat="1" applyFont="1" applyFill="1" applyAlignment="1">
      <alignment vertical="center"/>
    </xf>
    <xf numFmtId="0" fontId="11" fillId="3" borderId="42" xfId="0" applyFont="1" applyFill="1" applyBorder="1" applyAlignment="1">
      <alignment horizontal="center" vertical="center"/>
    </xf>
    <xf numFmtId="0" fontId="11" fillId="3" borderId="53" xfId="0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vertical="center"/>
    </xf>
    <xf numFmtId="41" fontId="7" fillId="6" borderId="54" xfId="1" applyFont="1" applyFill="1" applyBorder="1" applyAlignment="1">
      <alignment vertical="center"/>
    </xf>
    <xf numFmtId="176" fontId="7" fillId="6" borderId="50" xfId="0" quotePrefix="1" applyNumberFormat="1" applyFont="1" applyFill="1" applyBorder="1" applyAlignment="1">
      <alignment horizontal="right" vertical="center"/>
    </xf>
    <xf numFmtId="176" fontId="7" fillId="6" borderId="55" xfId="0" applyNumberFormat="1" applyFont="1" applyFill="1" applyBorder="1" applyAlignment="1">
      <alignment horizontal="right" vertical="center"/>
    </xf>
    <xf numFmtId="41" fontId="9" fillId="7" borderId="10" xfId="1" applyNumberFormat="1" applyFont="1" applyFill="1" applyBorder="1" applyAlignment="1">
      <alignment vertical="center"/>
    </xf>
    <xf numFmtId="41" fontId="9" fillId="7" borderId="11" xfId="1" applyFont="1" applyFill="1" applyBorder="1" applyAlignment="1">
      <alignment vertical="center"/>
    </xf>
    <xf numFmtId="176" fontId="9" fillId="7" borderId="3" xfId="0" applyNumberFormat="1" applyFont="1" applyFill="1" applyBorder="1" applyAlignment="1">
      <alignment horizontal="right" vertical="center"/>
    </xf>
    <xf numFmtId="0" fontId="7" fillId="0" borderId="43" xfId="0" applyFont="1" applyFill="1" applyBorder="1" applyAlignment="1">
      <alignment horizontal="center" vertical="center"/>
    </xf>
    <xf numFmtId="41" fontId="7" fillId="0" borderId="43" xfId="1" applyFont="1" applyFill="1" applyBorder="1" applyAlignment="1">
      <alignment vertical="center"/>
    </xf>
    <xf numFmtId="176" fontId="7" fillId="0" borderId="43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41" fontId="10" fillId="0" borderId="8" xfId="1" quotePrefix="1" applyFont="1" applyFill="1" applyBorder="1" applyAlignment="1">
      <alignment horizontal="right" vertical="center"/>
    </xf>
    <xf numFmtId="176" fontId="10" fillId="0" borderId="8" xfId="0" applyNumberFormat="1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41" fontId="7" fillId="2" borderId="54" xfId="1" applyFont="1" applyFill="1" applyBorder="1" applyAlignment="1">
      <alignment vertical="center"/>
    </xf>
    <xf numFmtId="176" fontId="7" fillId="2" borderId="10" xfId="0" quotePrefix="1" applyNumberFormat="1" applyFont="1" applyFill="1" applyBorder="1" applyAlignment="1">
      <alignment horizontal="right" vertical="center"/>
    </xf>
    <xf numFmtId="176" fontId="7" fillId="2" borderId="9" xfId="0" applyNumberFormat="1" applyFont="1" applyFill="1" applyBorder="1" applyAlignment="1">
      <alignment horizontal="right" vertical="center"/>
    </xf>
    <xf numFmtId="41" fontId="9" fillId="2" borderId="10" xfId="1" quotePrefix="1" applyFont="1" applyFill="1" applyBorder="1" applyAlignment="1">
      <alignment horizontal="right" vertical="center"/>
    </xf>
    <xf numFmtId="41" fontId="9" fillId="2" borderId="10" xfId="1" applyFont="1" applyFill="1" applyBorder="1" applyAlignment="1">
      <alignment vertical="center"/>
    </xf>
    <xf numFmtId="176" fontId="9" fillId="2" borderId="10" xfId="0" applyNumberFormat="1" applyFont="1" applyFill="1" applyBorder="1" applyAlignment="1">
      <alignment horizontal="right" vertical="center"/>
    </xf>
    <xf numFmtId="0" fontId="7" fillId="0" borderId="51" xfId="0" applyFont="1" applyFill="1" applyBorder="1" applyAlignment="1">
      <alignment horizontal="center" vertical="center"/>
    </xf>
    <xf numFmtId="41" fontId="7" fillId="0" borderId="51" xfId="1" applyFont="1" applyFill="1" applyBorder="1" applyAlignment="1">
      <alignment vertical="center"/>
    </xf>
    <xf numFmtId="176" fontId="7" fillId="0" borderId="51" xfId="0" quotePrefix="1" applyNumberFormat="1" applyFont="1" applyFill="1" applyBorder="1" applyAlignment="1">
      <alignment horizontal="right" vertical="center"/>
    </xf>
    <xf numFmtId="176" fontId="7" fillId="0" borderId="51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176" fontId="7" fillId="0" borderId="0" xfId="0" quotePrefix="1" applyNumberFormat="1" applyFont="1" applyFill="1" applyBorder="1" applyAlignment="1">
      <alignment horizontal="right" vertical="center"/>
    </xf>
    <xf numFmtId="176" fontId="7" fillId="0" borderId="43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41" fontId="7" fillId="6" borderId="1" xfId="1" applyFont="1" applyFill="1" applyBorder="1" applyAlignment="1">
      <alignment vertical="center"/>
    </xf>
    <xf numFmtId="41" fontId="7" fillId="6" borderId="10" xfId="1" applyFont="1" applyFill="1" applyBorder="1" applyAlignment="1">
      <alignment vertical="center"/>
    </xf>
    <xf numFmtId="176" fontId="7" fillId="6" borderId="10" xfId="0" applyNumberFormat="1" applyFont="1" applyFill="1" applyBorder="1" applyAlignment="1">
      <alignment horizontal="right" vertical="center"/>
    </xf>
    <xf numFmtId="176" fontId="7" fillId="6" borderId="9" xfId="0" applyNumberFormat="1" applyFont="1" applyFill="1" applyBorder="1" applyAlignment="1">
      <alignment horizontal="right" vertical="center"/>
    </xf>
    <xf numFmtId="0" fontId="9" fillId="7" borderId="10" xfId="0" applyFont="1" applyFill="1" applyBorder="1" applyAlignment="1">
      <alignment horizontal="center" vertical="center"/>
    </xf>
    <xf numFmtId="41" fontId="9" fillId="7" borderId="10" xfId="1" applyFont="1" applyFill="1" applyBorder="1" applyAlignment="1">
      <alignment vertical="center"/>
    </xf>
    <xf numFmtId="176" fontId="9" fillId="7" borderId="1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9" fillId="0" borderId="0" xfId="0" quotePrefix="1" applyFont="1" applyFill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4" fillId="0" borderId="0" xfId="0" applyFont="1" applyFill="1" applyAlignment="1">
      <alignment vertical="center"/>
    </xf>
  </cellXfs>
  <cellStyles count="3">
    <cellStyle name="쉼표 [0] 2" xfId="1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50672;&#44036;%20&#51333;&#54633;&#48376;_%202014&#45380;%20&#54032;&#47588;&#49892;&#51201;_&#49688;&#49885;%20&#54252;&#54632;_&#52572;&#513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월"/>
      <sheetName val="January"/>
      <sheetName val="2월"/>
      <sheetName val="February"/>
      <sheetName val="3월"/>
      <sheetName val="March"/>
      <sheetName val="4월"/>
      <sheetName val="April"/>
      <sheetName val="5월"/>
      <sheetName val="May"/>
      <sheetName val="6월"/>
      <sheetName val="June"/>
      <sheetName val="7월"/>
      <sheetName val="July"/>
      <sheetName val="8월"/>
      <sheetName val="August"/>
      <sheetName val="9월"/>
      <sheetName val="September"/>
      <sheetName val="10월"/>
      <sheetName val="October"/>
      <sheetName val="11월"/>
      <sheetName val="November"/>
      <sheetName val="12월"/>
      <sheetName val="December"/>
    </sheetNames>
    <sheetDataSet>
      <sheetData sheetId="0">
        <row r="6">
          <cell r="D6">
            <v>3936</v>
          </cell>
        </row>
        <row r="8">
          <cell r="D8">
            <v>313</v>
          </cell>
        </row>
        <row r="10">
          <cell r="D10">
            <v>1269</v>
          </cell>
        </row>
        <row r="12">
          <cell r="D12">
            <v>1049</v>
          </cell>
        </row>
        <row r="14">
          <cell r="D14">
            <v>335</v>
          </cell>
        </row>
        <row r="18">
          <cell r="D18">
            <v>4</v>
          </cell>
        </row>
        <row r="21">
          <cell r="D21">
            <v>755</v>
          </cell>
        </row>
        <row r="22">
          <cell r="D22">
            <v>1234</v>
          </cell>
        </row>
        <row r="23">
          <cell r="D23">
            <v>718</v>
          </cell>
        </row>
        <row r="25">
          <cell r="D25">
            <v>609</v>
          </cell>
        </row>
        <row r="26">
          <cell r="D26">
            <v>648</v>
          </cell>
        </row>
        <row r="31">
          <cell r="D31">
            <v>10873</v>
          </cell>
        </row>
        <row r="32">
          <cell r="D32">
            <v>2621</v>
          </cell>
        </row>
        <row r="33">
          <cell r="D33">
            <v>2844</v>
          </cell>
        </row>
        <row r="34">
          <cell r="D34">
            <v>25343</v>
          </cell>
        </row>
        <row r="35">
          <cell r="D35">
            <v>885</v>
          </cell>
        </row>
        <row r="37">
          <cell r="D37">
            <v>133</v>
          </cell>
        </row>
        <row r="38">
          <cell r="D38">
            <v>34</v>
          </cell>
        </row>
        <row r="45">
          <cell r="D45">
            <v>100656</v>
          </cell>
        </row>
      </sheetData>
      <sheetData sheetId="1"/>
      <sheetData sheetId="2">
        <row r="6">
          <cell r="D6">
            <v>4745</v>
          </cell>
        </row>
        <row r="8">
          <cell r="D8">
            <v>297</v>
          </cell>
        </row>
        <row r="10">
          <cell r="D10">
            <v>1198</v>
          </cell>
        </row>
        <row r="12">
          <cell r="D12">
            <v>836</v>
          </cell>
        </row>
        <row r="14">
          <cell r="D14">
            <v>456</v>
          </cell>
        </row>
        <row r="16">
          <cell r="D16">
            <v>0</v>
          </cell>
        </row>
        <row r="18">
          <cell r="D18">
            <v>7</v>
          </cell>
        </row>
        <row r="21">
          <cell r="D21">
            <v>694</v>
          </cell>
        </row>
        <row r="22">
          <cell r="D22">
            <v>1187</v>
          </cell>
        </row>
        <row r="23">
          <cell r="D23">
            <v>714</v>
          </cell>
        </row>
        <row r="25">
          <cell r="D25">
            <v>8</v>
          </cell>
        </row>
        <row r="26">
          <cell r="D26">
            <v>159</v>
          </cell>
        </row>
        <row r="31">
          <cell r="D31">
            <v>5168</v>
          </cell>
        </row>
        <row r="32">
          <cell r="D32">
            <v>3196</v>
          </cell>
        </row>
        <row r="33">
          <cell r="D33">
            <v>3866</v>
          </cell>
        </row>
        <row r="34">
          <cell r="D34">
            <v>24775</v>
          </cell>
        </row>
        <row r="35">
          <cell r="D35">
            <v>699</v>
          </cell>
        </row>
        <row r="37">
          <cell r="D37">
            <v>2</v>
          </cell>
        </row>
        <row r="38">
          <cell r="D38">
            <v>0</v>
          </cell>
        </row>
        <row r="45">
          <cell r="D45">
            <v>82162</v>
          </cell>
        </row>
      </sheetData>
      <sheetData sheetId="3"/>
      <sheetData sheetId="4">
        <row r="6">
          <cell r="D6">
            <v>5988</v>
          </cell>
        </row>
        <row r="8">
          <cell r="D8">
            <v>366</v>
          </cell>
        </row>
        <row r="10">
          <cell r="D10">
            <v>1615</v>
          </cell>
        </row>
        <row r="12">
          <cell r="D12">
            <v>1378</v>
          </cell>
        </row>
        <row r="14">
          <cell r="D14">
            <v>589</v>
          </cell>
        </row>
        <row r="16">
          <cell r="D16">
            <v>0</v>
          </cell>
        </row>
        <row r="18">
          <cell r="D18">
            <v>7</v>
          </cell>
        </row>
        <row r="21">
          <cell r="D21">
            <v>816</v>
          </cell>
        </row>
        <row r="22">
          <cell r="D22">
            <v>1472</v>
          </cell>
        </row>
        <row r="23">
          <cell r="D23">
            <v>915</v>
          </cell>
        </row>
        <row r="25">
          <cell r="D25">
            <v>1</v>
          </cell>
        </row>
        <row r="26">
          <cell r="D26">
            <v>9</v>
          </cell>
        </row>
        <row r="31">
          <cell r="D31">
            <v>15385</v>
          </cell>
        </row>
        <row r="32">
          <cell r="D32">
            <v>2900</v>
          </cell>
        </row>
        <row r="33">
          <cell r="D33">
            <v>3257</v>
          </cell>
        </row>
        <row r="34">
          <cell r="D34">
            <v>25818</v>
          </cell>
        </row>
        <row r="35">
          <cell r="D35">
            <v>925</v>
          </cell>
        </row>
        <row r="45">
          <cell r="D45">
            <v>111097</v>
          </cell>
        </row>
      </sheetData>
      <sheetData sheetId="5"/>
      <sheetData sheetId="6">
        <row r="6">
          <cell r="D6">
            <v>5598</v>
          </cell>
        </row>
        <row r="8">
          <cell r="D8">
            <v>345</v>
          </cell>
        </row>
        <row r="10">
          <cell r="D10">
            <v>1621</v>
          </cell>
        </row>
        <row r="12">
          <cell r="D12">
            <v>1724</v>
          </cell>
        </row>
        <row r="14">
          <cell r="D14">
            <v>499</v>
          </cell>
        </row>
        <row r="18">
          <cell r="D18">
            <v>5</v>
          </cell>
        </row>
        <row r="21">
          <cell r="D21">
            <v>821</v>
          </cell>
        </row>
        <row r="22">
          <cell r="D22">
            <v>1597</v>
          </cell>
        </row>
        <row r="23">
          <cell r="D23">
            <v>872</v>
          </cell>
        </row>
        <row r="25">
          <cell r="D25">
            <v>0</v>
          </cell>
        </row>
        <row r="26">
          <cell r="D26">
            <v>0</v>
          </cell>
        </row>
        <row r="31">
          <cell r="D31">
            <v>15138</v>
          </cell>
        </row>
        <row r="32">
          <cell r="D32">
            <v>3124</v>
          </cell>
        </row>
        <row r="33">
          <cell r="D33">
            <v>3569</v>
          </cell>
        </row>
        <row r="34">
          <cell r="D34">
            <v>24546</v>
          </cell>
        </row>
        <row r="35">
          <cell r="D35">
            <v>518</v>
          </cell>
        </row>
        <row r="37">
          <cell r="D37">
            <v>0</v>
          </cell>
        </row>
        <row r="38">
          <cell r="D38">
            <v>0</v>
          </cell>
        </row>
        <row r="45">
          <cell r="D45">
            <v>122662</v>
          </cell>
        </row>
      </sheetData>
      <sheetData sheetId="7"/>
      <sheetData sheetId="8">
        <row r="6">
          <cell r="D6">
            <v>5106</v>
          </cell>
        </row>
        <row r="8">
          <cell r="D8">
            <v>295</v>
          </cell>
        </row>
        <row r="10">
          <cell r="D10">
            <v>1720</v>
          </cell>
        </row>
        <row r="12">
          <cell r="D12">
            <v>1708</v>
          </cell>
        </row>
        <row r="14">
          <cell r="D14">
            <v>380</v>
          </cell>
        </row>
        <row r="18">
          <cell r="D18">
            <v>1</v>
          </cell>
        </row>
        <row r="21">
          <cell r="D21">
            <v>780</v>
          </cell>
        </row>
        <row r="22">
          <cell r="D22">
            <v>1582</v>
          </cell>
        </row>
        <row r="23">
          <cell r="D23">
            <v>833</v>
          </cell>
        </row>
        <row r="25">
          <cell r="D25">
            <v>0</v>
          </cell>
        </row>
        <row r="26">
          <cell r="D26">
            <v>0</v>
          </cell>
        </row>
        <row r="31">
          <cell r="D31">
            <v>10394</v>
          </cell>
        </row>
        <row r="32">
          <cell r="D32">
            <v>2260</v>
          </cell>
        </row>
        <row r="33">
          <cell r="D33">
            <v>2872</v>
          </cell>
        </row>
        <row r="34">
          <cell r="D34">
            <v>23879</v>
          </cell>
        </row>
        <row r="35">
          <cell r="D35">
            <v>985</v>
          </cell>
        </row>
        <row r="37">
          <cell r="D37">
            <v>0</v>
          </cell>
        </row>
        <row r="38">
          <cell r="D38">
            <v>0</v>
          </cell>
        </row>
        <row r="45">
          <cell r="D45">
            <v>82132</v>
          </cell>
        </row>
      </sheetData>
      <sheetData sheetId="9"/>
      <sheetData sheetId="10">
        <row r="6">
          <cell r="D6">
            <v>5313</v>
          </cell>
        </row>
        <row r="8">
          <cell r="D8">
            <v>340</v>
          </cell>
        </row>
        <row r="10">
          <cell r="D10">
            <v>1538</v>
          </cell>
        </row>
        <row r="12">
          <cell r="D12">
            <v>1728</v>
          </cell>
        </row>
        <row r="14">
          <cell r="D14">
            <v>262</v>
          </cell>
        </row>
        <row r="18">
          <cell r="D18">
            <v>3</v>
          </cell>
        </row>
        <row r="21">
          <cell r="D21">
            <v>728</v>
          </cell>
        </row>
        <row r="22">
          <cell r="D22">
            <v>1459</v>
          </cell>
        </row>
        <row r="23">
          <cell r="D23">
            <v>761</v>
          </cell>
        </row>
        <row r="25">
          <cell r="D25">
            <v>0</v>
          </cell>
        </row>
        <row r="26">
          <cell r="D26">
            <v>0</v>
          </cell>
        </row>
        <row r="31">
          <cell r="D31">
            <v>12417</v>
          </cell>
        </row>
        <row r="32">
          <cell r="D32">
            <v>2839</v>
          </cell>
        </row>
        <row r="33">
          <cell r="D33">
            <v>1442</v>
          </cell>
        </row>
        <row r="34">
          <cell r="D34">
            <v>22056</v>
          </cell>
        </row>
        <row r="35">
          <cell r="D35">
            <v>559</v>
          </cell>
        </row>
        <row r="37">
          <cell r="D37">
            <v>0</v>
          </cell>
        </row>
        <row r="38">
          <cell r="D38">
            <v>0</v>
          </cell>
        </row>
        <row r="45">
          <cell r="D45">
            <v>82514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showGridLines="0" tabSelected="1" zoomScale="80" zoomScaleNormal="80" workbookViewId="0">
      <selection activeCell="S40" sqref="S39:S40"/>
    </sheetView>
  </sheetViews>
  <sheetFormatPr defaultRowHeight="15.75" customHeight="1" outlineLevelRow="1" x14ac:dyDescent="0.15"/>
  <cols>
    <col min="1" max="1" width="3.21875" style="1" customWidth="1"/>
    <col min="2" max="2" width="5.6640625" style="1" customWidth="1"/>
    <col min="3" max="3" width="17.44140625" style="1" customWidth="1"/>
    <col min="4" max="4" width="10.109375" style="1" bestFit="1" customWidth="1"/>
    <col min="5" max="5" width="9.5546875" style="1" customWidth="1"/>
    <col min="6" max="6" width="10.44140625" style="1" bestFit="1" customWidth="1"/>
    <col min="7" max="7" width="11.33203125" style="1" customWidth="1"/>
    <col min="8" max="8" width="11.77734375" style="1" customWidth="1"/>
    <col min="9" max="9" width="5.109375" style="1" customWidth="1"/>
    <col min="10" max="10" width="3.21875" style="2" customWidth="1"/>
    <col min="11" max="11" width="6.44140625" style="2" customWidth="1"/>
    <col min="12" max="12" width="14.44140625" style="2" customWidth="1"/>
    <col min="13" max="13" width="10.88671875" style="2" customWidth="1"/>
    <col min="14" max="14" width="11.109375" style="2" customWidth="1"/>
    <col min="15" max="15" width="12.44140625" style="2" customWidth="1"/>
    <col min="16" max="22" width="8" style="1" customWidth="1"/>
    <col min="23" max="16384" width="8.88671875" style="1"/>
  </cols>
  <sheetData>
    <row r="1" spans="1:15" ht="9.9499999999999993" customHeight="1" x14ac:dyDescent="0.15"/>
    <row r="2" spans="1:15" ht="26.1" customHeight="1" x14ac:dyDescent="0.15">
      <c r="A2" s="3" t="s">
        <v>0</v>
      </c>
      <c r="B2" s="3"/>
      <c r="C2" s="3"/>
      <c r="D2" s="3"/>
      <c r="E2" s="3"/>
      <c r="F2" s="3"/>
      <c r="G2" s="3"/>
      <c r="H2" s="3"/>
      <c r="J2" s="3" t="s">
        <v>1</v>
      </c>
      <c r="K2" s="3"/>
      <c r="L2" s="3"/>
      <c r="M2" s="3"/>
      <c r="N2" s="3"/>
      <c r="O2" s="3"/>
    </row>
    <row r="3" spans="1:15" ht="3.75" customHeight="1" x14ac:dyDescent="0.15">
      <c r="A3" s="4"/>
      <c r="B3" s="4"/>
      <c r="C3" s="4"/>
      <c r="D3" s="4"/>
      <c r="E3" s="4"/>
      <c r="F3" s="4"/>
      <c r="J3" s="5"/>
      <c r="K3" s="5"/>
      <c r="L3" s="5"/>
      <c r="M3" s="5"/>
      <c r="N3" s="6"/>
      <c r="O3" s="7"/>
    </row>
    <row r="4" spans="1:15" ht="21" customHeight="1" thickBot="1" x14ac:dyDescent="0.2">
      <c r="A4" s="8" t="s">
        <v>2</v>
      </c>
      <c r="J4" s="9" t="s">
        <v>3</v>
      </c>
      <c r="K4" s="7"/>
      <c r="L4" s="7"/>
      <c r="M4" s="7"/>
      <c r="N4" s="7"/>
      <c r="O4" s="7"/>
    </row>
    <row r="5" spans="1:15" s="8" customFormat="1" ht="21" customHeight="1" thickBot="1" x14ac:dyDescent="0.2">
      <c r="A5" s="10" t="s">
        <v>4</v>
      </c>
      <c r="B5" s="11"/>
      <c r="C5" s="12"/>
      <c r="D5" s="13" t="s">
        <v>5</v>
      </c>
      <c r="E5" s="13" t="s">
        <v>6</v>
      </c>
      <c r="F5" s="14" t="s">
        <v>7</v>
      </c>
      <c r="G5" s="15" t="s">
        <v>8</v>
      </c>
      <c r="H5" s="15" t="s">
        <v>9</v>
      </c>
      <c r="J5" s="16" t="s">
        <v>10</v>
      </c>
      <c r="K5" s="17"/>
      <c r="L5" s="18"/>
      <c r="M5" s="19" t="s">
        <v>11</v>
      </c>
      <c r="N5" s="20" t="s">
        <v>12</v>
      </c>
      <c r="O5" s="21" t="s">
        <v>13</v>
      </c>
    </row>
    <row r="6" spans="1:15" s="29" customFormat="1" ht="21" customHeight="1" x14ac:dyDescent="0.15">
      <c r="A6" s="22" t="s">
        <v>14</v>
      </c>
      <c r="B6" s="23" t="s">
        <v>15</v>
      </c>
      <c r="C6" s="24" t="s">
        <v>16</v>
      </c>
      <c r="D6" s="25">
        <v>5085</v>
      </c>
      <c r="E6" s="25">
        <v>5313</v>
      </c>
      <c r="F6" s="26">
        <v>5935</v>
      </c>
      <c r="G6" s="27">
        <f t="shared" ref="G6:G24" si="0">(D6-E6)/E6</f>
        <v>-4.2913608130999432E-2</v>
      </c>
      <c r="H6" s="28">
        <f t="shared" ref="H6:H45" si="1">(D6-F6)/F6</f>
        <v>-0.14321819713563605</v>
      </c>
      <c r="J6" s="30" t="s">
        <v>17</v>
      </c>
      <c r="K6" s="31" t="s">
        <v>18</v>
      </c>
      <c r="L6" s="32" t="s">
        <v>16</v>
      </c>
      <c r="M6" s="33">
        <f>'[1]1월'!D6+'[1]2월'!D6+'[1]3월'!D6+'[1]4월'!D6+'[1]5월'!D6+'[1]6월'!D6+'7월'!D6</f>
        <v>35771</v>
      </c>
      <c r="N6" s="34">
        <v>33511</v>
      </c>
      <c r="O6" s="35">
        <f>(M6-N6)/N6</f>
        <v>6.7440541911611113E-2</v>
      </c>
    </row>
    <row r="7" spans="1:15" s="29" customFormat="1" ht="21" customHeight="1" x14ac:dyDescent="0.15">
      <c r="A7" s="22" t="s">
        <v>19</v>
      </c>
      <c r="B7" s="24"/>
      <c r="C7" s="36" t="s">
        <v>20</v>
      </c>
      <c r="D7" s="37">
        <f>SUM(D6)</f>
        <v>5085</v>
      </c>
      <c r="E7" s="37">
        <v>5313</v>
      </c>
      <c r="F7" s="38">
        <v>5935</v>
      </c>
      <c r="G7" s="39">
        <f t="shared" si="0"/>
        <v>-4.2913608130999432E-2</v>
      </c>
      <c r="H7" s="40">
        <f t="shared" si="1"/>
        <v>-0.14321819713563605</v>
      </c>
      <c r="J7" s="30" t="s">
        <v>21</v>
      </c>
      <c r="K7" s="41"/>
      <c r="L7" s="42" t="s">
        <v>22</v>
      </c>
      <c r="M7" s="43">
        <f>SUM(M6)</f>
        <v>35771</v>
      </c>
      <c r="N7" s="44">
        <v>33511</v>
      </c>
      <c r="O7" s="45">
        <f t="shared" ref="O7:O28" si="2">(M7-N7)/N7</f>
        <v>6.7440541911611113E-2</v>
      </c>
    </row>
    <row r="8" spans="1:15" s="29" customFormat="1" ht="21" customHeight="1" x14ac:dyDescent="0.15">
      <c r="A8" s="22"/>
      <c r="B8" s="46" t="s">
        <v>23</v>
      </c>
      <c r="C8" s="47" t="s">
        <v>24</v>
      </c>
      <c r="D8" s="48">
        <v>417</v>
      </c>
      <c r="E8" s="48">
        <v>340</v>
      </c>
      <c r="F8" s="49">
        <v>170</v>
      </c>
      <c r="G8" s="50">
        <f t="shared" si="0"/>
        <v>0.22647058823529412</v>
      </c>
      <c r="H8" s="51">
        <f t="shared" si="1"/>
        <v>1.4529411764705882</v>
      </c>
      <c r="J8" s="52"/>
      <c r="K8" s="53" t="s">
        <v>25</v>
      </c>
      <c r="L8" s="54" t="s">
        <v>26</v>
      </c>
      <c r="M8" s="55">
        <f>'[1]1월'!D8+'[1]2월'!D8+'[1]3월'!D8+'[1]4월'!D8+'[1]5월'!D8+'[1]6월'!D8+'7월'!D8</f>
        <v>2373</v>
      </c>
      <c r="N8" s="34">
        <v>1838</v>
      </c>
      <c r="O8" s="35">
        <f t="shared" si="2"/>
        <v>0.29107725788900979</v>
      </c>
    </row>
    <row r="9" spans="1:15" s="29" customFormat="1" ht="21" customHeight="1" x14ac:dyDescent="0.15">
      <c r="A9" s="22"/>
      <c r="B9" s="24"/>
      <c r="C9" s="36" t="s">
        <v>20</v>
      </c>
      <c r="D9" s="56">
        <f>SUM(D8)</f>
        <v>417</v>
      </c>
      <c r="E9" s="56">
        <v>340</v>
      </c>
      <c r="F9" s="57">
        <v>170</v>
      </c>
      <c r="G9" s="39">
        <f t="shared" si="0"/>
        <v>0.22647058823529412</v>
      </c>
      <c r="H9" s="40">
        <f t="shared" si="1"/>
        <v>1.4529411764705882</v>
      </c>
      <c r="J9" s="52"/>
      <c r="K9" s="41"/>
      <c r="L9" s="42" t="s">
        <v>27</v>
      </c>
      <c r="M9" s="58">
        <f>SUM(M8)</f>
        <v>2373</v>
      </c>
      <c r="N9" s="59">
        <v>1838</v>
      </c>
      <c r="O9" s="60">
        <f t="shared" si="2"/>
        <v>0.29107725788900979</v>
      </c>
    </row>
    <row r="10" spans="1:15" s="29" customFormat="1" ht="21" customHeight="1" x14ac:dyDescent="0.15">
      <c r="A10" s="22"/>
      <c r="B10" s="61" t="s">
        <v>28</v>
      </c>
      <c r="C10" s="62" t="s">
        <v>29</v>
      </c>
      <c r="D10" s="48">
        <v>1746</v>
      </c>
      <c r="E10" s="48">
        <v>1538</v>
      </c>
      <c r="F10" s="49">
        <v>1894</v>
      </c>
      <c r="G10" s="50">
        <f t="shared" si="0"/>
        <v>0.1352405721716515</v>
      </c>
      <c r="H10" s="51">
        <f t="shared" si="1"/>
        <v>-7.8141499472016901E-2</v>
      </c>
      <c r="J10" s="52"/>
      <c r="K10" s="63" t="s">
        <v>30</v>
      </c>
      <c r="L10" s="64" t="s">
        <v>31</v>
      </c>
      <c r="M10" s="55">
        <f>'[1]1월'!D10+'[1]2월'!D10+'[1]3월'!D10+'[1]4월'!D10+'[1]5월'!D10+'[1]6월'!D10+'7월'!D10</f>
        <v>10707</v>
      </c>
      <c r="N10" s="34">
        <v>8981</v>
      </c>
      <c r="O10" s="65">
        <f t="shared" si="2"/>
        <v>0.19218349849682664</v>
      </c>
    </row>
    <row r="11" spans="1:15" s="29" customFormat="1" ht="21" customHeight="1" x14ac:dyDescent="0.15">
      <c r="A11" s="22"/>
      <c r="B11" s="66"/>
      <c r="C11" s="36" t="s">
        <v>32</v>
      </c>
      <c r="D11" s="56">
        <f>SUM(D10)</f>
        <v>1746</v>
      </c>
      <c r="E11" s="56">
        <v>1538</v>
      </c>
      <c r="F11" s="57">
        <v>1894</v>
      </c>
      <c r="G11" s="39">
        <f t="shared" si="0"/>
        <v>0.1352405721716515</v>
      </c>
      <c r="H11" s="40">
        <f t="shared" si="1"/>
        <v>-7.8141499472016901E-2</v>
      </c>
      <c r="J11" s="52"/>
      <c r="K11" s="67"/>
      <c r="L11" s="42" t="s">
        <v>22</v>
      </c>
      <c r="M11" s="58">
        <f>SUM(M10)</f>
        <v>10707</v>
      </c>
      <c r="N11" s="59">
        <v>8981</v>
      </c>
      <c r="O11" s="60">
        <f t="shared" si="2"/>
        <v>0.19218349849682664</v>
      </c>
    </row>
    <row r="12" spans="1:15" s="29" customFormat="1" ht="21" customHeight="1" x14ac:dyDescent="0.15">
      <c r="A12" s="22"/>
      <c r="B12" s="68" t="s">
        <v>33</v>
      </c>
      <c r="C12" s="62" t="s">
        <v>34</v>
      </c>
      <c r="D12" s="48">
        <v>1769</v>
      </c>
      <c r="E12" s="48">
        <v>1728</v>
      </c>
      <c r="F12" s="49">
        <v>1045</v>
      </c>
      <c r="G12" s="69">
        <f t="shared" si="0"/>
        <v>2.3726851851851853E-2</v>
      </c>
      <c r="H12" s="51">
        <f t="shared" si="1"/>
        <v>0.69282296650717701</v>
      </c>
      <c r="J12" s="70"/>
      <c r="K12" s="71" t="s">
        <v>35</v>
      </c>
      <c r="L12" s="72" t="s">
        <v>36</v>
      </c>
      <c r="M12" s="55">
        <f>'[1]1월'!D12+'[1]2월'!D12+'[1]3월'!D12+'[1]4월'!D12+'[1]5월'!D12+'[1]6월'!D12+'7월'!D12</f>
        <v>10192</v>
      </c>
      <c r="N12" s="34">
        <v>6018</v>
      </c>
      <c r="O12" s="73">
        <f t="shared" si="2"/>
        <v>0.69358590893984717</v>
      </c>
    </row>
    <row r="13" spans="1:15" s="29" customFormat="1" ht="21" customHeight="1" x14ac:dyDescent="0.15">
      <c r="A13" s="22"/>
      <c r="B13" s="24"/>
      <c r="C13" s="36" t="s">
        <v>37</v>
      </c>
      <c r="D13" s="56">
        <f>SUM(D12)</f>
        <v>1769</v>
      </c>
      <c r="E13" s="56">
        <v>1728</v>
      </c>
      <c r="F13" s="57">
        <v>1045</v>
      </c>
      <c r="G13" s="39">
        <f t="shared" si="0"/>
        <v>2.3726851851851853E-2</v>
      </c>
      <c r="H13" s="40">
        <f t="shared" si="1"/>
        <v>0.69282296650717701</v>
      </c>
      <c r="J13" s="52"/>
      <c r="K13" s="41"/>
      <c r="L13" s="42" t="s">
        <v>38</v>
      </c>
      <c r="M13" s="74">
        <f>SUM(M12)</f>
        <v>10192</v>
      </c>
      <c r="N13" s="75">
        <v>6018</v>
      </c>
      <c r="O13" s="60">
        <f t="shared" si="2"/>
        <v>0.69358590893984717</v>
      </c>
    </row>
    <row r="14" spans="1:15" s="29" customFormat="1" ht="21" customHeight="1" x14ac:dyDescent="0.15">
      <c r="A14" s="76"/>
      <c r="B14" s="77" t="s">
        <v>39</v>
      </c>
      <c r="C14" s="62" t="s">
        <v>40</v>
      </c>
      <c r="D14" s="48">
        <v>332</v>
      </c>
      <c r="E14" s="48">
        <v>262</v>
      </c>
      <c r="F14" s="49">
        <v>338</v>
      </c>
      <c r="G14" s="50">
        <f t="shared" si="0"/>
        <v>0.26717557251908397</v>
      </c>
      <c r="H14" s="51">
        <f t="shared" si="1"/>
        <v>-1.7751479289940829E-2</v>
      </c>
      <c r="J14" s="78"/>
      <c r="K14" s="71" t="s">
        <v>39</v>
      </c>
      <c r="L14" s="64" t="s">
        <v>40</v>
      </c>
      <c r="M14" s="55">
        <f>'[1]1월'!D14+'[1]2월'!D14+'[1]3월'!D14+'[1]4월'!D14+'[1]5월'!D14+'[1]6월'!D14+'7월'!D14</f>
        <v>2853</v>
      </c>
      <c r="N14" s="34">
        <v>2389</v>
      </c>
      <c r="O14" s="73">
        <f t="shared" si="2"/>
        <v>0.19422352448723315</v>
      </c>
    </row>
    <row r="15" spans="1:15" s="29" customFormat="1" ht="15.75" customHeight="1" x14ac:dyDescent="0.15">
      <c r="A15" s="76"/>
      <c r="B15" s="24"/>
      <c r="C15" s="36" t="s">
        <v>41</v>
      </c>
      <c r="D15" s="56">
        <f>SUM(D14)</f>
        <v>332</v>
      </c>
      <c r="E15" s="56">
        <v>262</v>
      </c>
      <c r="F15" s="57">
        <v>338</v>
      </c>
      <c r="G15" s="39">
        <f t="shared" si="0"/>
        <v>0.26717557251908397</v>
      </c>
      <c r="H15" s="40">
        <f t="shared" si="1"/>
        <v>-1.7751479289940829E-2</v>
      </c>
      <c r="J15" s="78"/>
      <c r="K15" s="79"/>
      <c r="L15" s="42" t="s">
        <v>22</v>
      </c>
      <c r="M15" s="74">
        <f>SUM(M14)</f>
        <v>2853</v>
      </c>
      <c r="N15" s="75">
        <v>2389</v>
      </c>
      <c r="O15" s="60">
        <f t="shared" si="2"/>
        <v>0.19422352448723315</v>
      </c>
    </row>
    <row r="16" spans="1:15" s="29" customFormat="1" ht="21.75" hidden="1" customHeight="1" outlineLevel="1" x14ac:dyDescent="0.15">
      <c r="A16" s="76"/>
      <c r="B16" s="46" t="s">
        <v>42</v>
      </c>
      <c r="C16" s="24" t="s">
        <v>43</v>
      </c>
      <c r="D16" s="48">
        <v>0</v>
      </c>
      <c r="E16" s="48">
        <v>0</v>
      </c>
      <c r="F16" s="49">
        <v>0</v>
      </c>
      <c r="G16" s="50" t="e">
        <f t="shared" si="0"/>
        <v>#DIV/0!</v>
      </c>
      <c r="H16" s="51" t="e">
        <f t="shared" si="1"/>
        <v>#DIV/0!</v>
      </c>
      <c r="J16" s="78"/>
      <c r="K16" s="53" t="s">
        <v>44</v>
      </c>
      <c r="L16" s="80" t="s">
        <v>45</v>
      </c>
      <c r="M16" s="55" t="e">
        <f>#REF!+'[1]2월'!D16+'[1]3월'!D16+'7월'!D16</f>
        <v>#REF!</v>
      </c>
      <c r="N16" s="34">
        <v>0</v>
      </c>
      <c r="O16" s="35" t="e">
        <f t="shared" si="2"/>
        <v>#REF!</v>
      </c>
    </row>
    <row r="17" spans="1:21" s="29" customFormat="1" ht="22.5" hidden="1" customHeight="1" outlineLevel="1" x14ac:dyDescent="0.15">
      <c r="A17" s="76"/>
      <c r="B17" s="24"/>
      <c r="C17" s="36" t="s">
        <v>46</v>
      </c>
      <c r="D17" s="56">
        <f>SUM(D16)</f>
        <v>0</v>
      </c>
      <c r="E17" s="56">
        <v>0</v>
      </c>
      <c r="F17" s="57">
        <v>0</v>
      </c>
      <c r="G17" s="39" t="e">
        <f t="shared" si="0"/>
        <v>#DIV/0!</v>
      </c>
      <c r="H17" s="51" t="e">
        <f t="shared" si="1"/>
        <v>#DIV/0!</v>
      </c>
      <c r="J17" s="78"/>
      <c r="K17" s="41"/>
      <c r="L17" s="42" t="s">
        <v>47</v>
      </c>
      <c r="M17" s="74" t="e">
        <f>SUM(M16)</f>
        <v>#REF!</v>
      </c>
      <c r="N17" s="75">
        <v>0</v>
      </c>
      <c r="O17" s="81" t="e">
        <f t="shared" si="2"/>
        <v>#REF!</v>
      </c>
    </row>
    <row r="18" spans="1:21" s="29" customFormat="1" ht="21" customHeight="1" collapsed="1" x14ac:dyDescent="0.15">
      <c r="A18" s="76"/>
      <c r="B18" s="82" t="s">
        <v>48</v>
      </c>
      <c r="C18" s="83" t="s">
        <v>49</v>
      </c>
      <c r="D18" s="48">
        <v>4</v>
      </c>
      <c r="E18" s="48">
        <v>3</v>
      </c>
      <c r="F18" s="49">
        <v>4</v>
      </c>
      <c r="G18" s="50">
        <f>(D18-E18)/E18</f>
        <v>0.33333333333333331</v>
      </c>
      <c r="H18" s="51">
        <f t="shared" si="1"/>
        <v>0</v>
      </c>
      <c r="J18" s="78"/>
      <c r="K18" s="53" t="s">
        <v>50</v>
      </c>
      <c r="L18" s="72" t="s">
        <v>51</v>
      </c>
      <c r="M18" s="55">
        <f>'[1]1월'!D18+'[1]2월'!D18+'[1]3월'!D18+'[1]4월'!D18+'[1]5월'!D18+'[1]6월'!D18+'7월'!D18</f>
        <v>31</v>
      </c>
      <c r="N18" s="34">
        <v>25</v>
      </c>
      <c r="O18" s="73">
        <f t="shared" si="2"/>
        <v>0.24</v>
      </c>
    </row>
    <row r="19" spans="1:21" s="29" customFormat="1" ht="21" customHeight="1" x14ac:dyDescent="0.15">
      <c r="A19" s="76"/>
      <c r="B19" s="24"/>
      <c r="C19" s="36" t="s">
        <v>20</v>
      </c>
      <c r="D19" s="56">
        <f>D18</f>
        <v>4</v>
      </c>
      <c r="E19" s="56">
        <v>3</v>
      </c>
      <c r="F19" s="57">
        <v>4</v>
      </c>
      <c r="G19" s="39">
        <f>(D19-E19)/E19</f>
        <v>0.33333333333333331</v>
      </c>
      <c r="H19" s="40">
        <f t="shared" si="1"/>
        <v>0</v>
      </c>
      <c r="J19" s="78"/>
      <c r="K19" s="41"/>
      <c r="L19" s="42" t="s">
        <v>22</v>
      </c>
      <c r="M19" s="74">
        <f>SUM(M18)</f>
        <v>31</v>
      </c>
      <c r="N19" s="75">
        <v>25</v>
      </c>
      <c r="O19" s="81">
        <f t="shared" si="2"/>
        <v>0.24</v>
      </c>
    </row>
    <row r="20" spans="1:21" s="29" customFormat="1" ht="21" customHeight="1" x14ac:dyDescent="0.15">
      <c r="A20" s="84" t="s">
        <v>52</v>
      </c>
      <c r="B20" s="85"/>
      <c r="C20" s="85"/>
      <c r="D20" s="86">
        <f>D7+D9+D11+D13+D15+D17+D19</f>
        <v>9353</v>
      </c>
      <c r="E20" s="86">
        <v>9184</v>
      </c>
      <c r="F20" s="87">
        <v>9386</v>
      </c>
      <c r="G20" s="88">
        <f t="shared" si="0"/>
        <v>1.8401567944250873E-2</v>
      </c>
      <c r="H20" s="89">
        <f t="shared" si="1"/>
        <v>-3.5158747070104411E-3</v>
      </c>
      <c r="J20" s="90" t="s">
        <v>53</v>
      </c>
      <c r="K20" s="91"/>
      <c r="L20" s="92"/>
      <c r="M20" s="93">
        <f>SUM(M7,M9,M11,M13,M15,M19)</f>
        <v>61927</v>
      </c>
      <c r="N20" s="94">
        <v>52762</v>
      </c>
      <c r="O20" s="95">
        <f t="shared" si="2"/>
        <v>0.17370456010007201</v>
      </c>
    </row>
    <row r="21" spans="1:21" s="29" customFormat="1" ht="21" customHeight="1" x14ac:dyDescent="0.15">
      <c r="A21" s="96" t="s">
        <v>54</v>
      </c>
      <c r="B21" s="97" t="s">
        <v>55</v>
      </c>
      <c r="C21" s="98"/>
      <c r="D21" s="48">
        <v>832</v>
      </c>
      <c r="E21" s="48">
        <v>728</v>
      </c>
      <c r="F21" s="49">
        <v>828</v>
      </c>
      <c r="G21" s="50">
        <f t="shared" si="0"/>
        <v>0.14285714285714285</v>
      </c>
      <c r="H21" s="51">
        <f t="shared" si="1"/>
        <v>4.830917874396135E-3</v>
      </c>
      <c r="J21" s="99" t="s">
        <v>56</v>
      </c>
      <c r="K21" s="100" t="s">
        <v>57</v>
      </c>
      <c r="L21" s="101"/>
      <c r="M21" s="102">
        <f>'[1]1월'!D21+'[1]2월'!D21+'[1]3월'!D21+'[1]4월'!D21+'[1]5월'!D21+'[1]6월'!D21+'7월'!D21</f>
        <v>5426</v>
      </c>
      <c r="N21" s="103">
        <v>3752</v>
      </c>
      <c r="O21" s="104">
        <f t="shared" si="2"/>
        <v>0.44616204690831557</v>
      </c>
    </row>
    <row r="22" spans="1:21" s="29" customFormat="1" ht="21" customHeight="1" x14ac:dyDescent="0.15">
      <c r="A22" s="22"/>
      <c r="B22" s="100" t="s">
        <v>58</v>
      </c>
      <c r="C22" s="105"/>
      <c r="D22" s="48">
        <v>2151</v>
      </c>
      <c r="E22" s="48">
        <v>1459</v>
      </c>
      <c r="F22" s="49">
        <v>1439</v>
      </c>
      <c r="G22" s="50">
        <f t="shared" si="0"/>
        <v>0.47429746401644962</v>
      </c>
      <c r="H22" s="51">
        <f t="shared" si="1"/>
        <v>0.49478804725503822</v>
      </c>
      <c r="J22" s="52"/>
      <c r="K22" s="100" t="s">
        <v>59</v>
      </c>
      <c r="L22" s="106"/>
      <c r="M22" s="102">
        <f>'[1]1월'!D22+'[1]2월'!D22+'[1]3월'!D22+'[1]4월'!D22+'[1]5월'!D22+'[1]6월'!D22+'7월'!D22</f>
        <v>10682</v>
      </c>
      <c r="N22" s="103">
        <v>7649</v>
      </c>
      <c r="O22" s="104">
        <f t="shared" si="2"/>
        <v>0.39652242123153353</v>
      </c>
    </row>
    <row r="23" spans="1:21" s="29" customFormat="1" ht="21" customHeight="1" x14ac:dyDescent="0.15">
      <c r="A23" s="22"/>
      <c r="B23" s="97" t="s">
        <v>60</v>
      </c>
      <c r="C23" s="98"/>
      <c r="D23" s="48">
        <v>968</v>
      </c>
      <c r="E23" s="48">
        <v>761</v>
      </c>
      <c r="F23" s="49">
        <v>551</v>
      </c>
      <c r="G23" s="50">
        <f t="shared" si="0"/>
        <v>0.27201051248357422</v>
      </c>
      <c r="H23" s="51">
        <f t="shared" si="1"/>
        <v>0.75680580762250449</v>
      </c>
      <c r="J23" s="52"/>
      <c r="K23" s="100" t="s">
        <v>60</v>
      </c>
      <c r="L23" s="101"/>
      <c r="M23" s="107">
        <f>'[1]1월'!D23+'[1]2월'!D23+'[1]3월'!D23+'[1]4월'!D23+'[1]5월'!D23+'[1]6월'!D23+'7월'!D23</f>
        <v>5781</v>
      </c>
      <c r="N23" s="108">
        <v>4733</v>
      </c>
      <c r="O23" s="104">
        <f t="shared" si="2"/>
        <v>0.22142404394675683</v>
      </c>
    </row>
    <row r="24" spans="1:21" s="109" customFormat="1" ht="21" customHeight="1" x14ac:dyDescent="0.15">
      <c r="A24" s="84" t="s">
        <v>61</v>
      </c>
      <c r="B24" s="85"/>
      <c r="C24" s="85"/>
      <c r="D24" s="86">
        <f>SUM(D21:D23)</f>
        <v>3951</v>
      </c>
      <c r="E24" s="86">
        <v>2948</v>
      </c>
      <c r="F24" s="87">
        <v>2818</v>
      </c>
      <c r="G24" s="88">
        <f t="shared" si="0"/>
        <v>0.34023066485753051</v>
      </c>
      <c r="H24" s="89">
        <f t="shared" si="1"/>
        <v>0.40205819730305181</v>
      </c>
      <c r="J24" s="110" t="s">
        <v>61</v>
      </c>
      <c r="K24" s="111"/>
      <c r="L24" s="112"/>
      <c r="M24" s="93">
        <f>SUM(M21:M23)</f>
        <v>21889</v>
      </c>
      <c r="N24" s="94">
        <v>16134</v>
      </c>
      <c r="O24" s="95">
        <f t="shared" si="2"/>
        <v>0.35670013635800174</v>
      </c>
    </row>
    <row r="25" spans="1:21" s="29" customFormat="1" ht="21" customHeight="1" x14ac:dyDescent="0.15">
      <c r="A25" s="96" t="s">
        <v>62</v>
      </c>
      <c r="B25" s="113" t="s">
        <v>63</v>
      </c>
      <c r="C25" s="114"/>
      <c r="D25" s="48">
        <v>0</v>
      </c>
      <c r="E25" s="48">
        <v>0</v>
      </c>
      <c r="F25" s="115">
        <v>792</v>
      </c>
      <c r="G25" s="49">
        <v>0</v>
      </c>
      <c r="H25" s="51">
        <f t="shared" si="1"/>
        <v>-1</v>
      </c>
      <c r="J25" s="116" t="s">
        <v>64</v>
      </c>
      <c r="K25" s="117" t="s">
        <v>65</v>
      </c>
      <c r="L25" s="118"/>
      <c r="M25" s="102">
        <f>'[1]1월'!D25+'[1]2월'!D25+'[1]3월'!D25+'[1]4월'!D25+'[1]5월'!D25+'[1]6월'!D25+'7월'!D25</f>
        <v>618</v>
      </c>
      <c r="N25" s="103">
        <v>5396</v>
      </c>
      <c r="O25" s="119">
        <f t="shared" si="2"/>
        <v>-0.88547071905114905</v>
      </c>
    </row>
    <row r="26" spans="1:21" s="29" customFormat="1" ht="21" customHeight="1" x14ac:dyDescent="0.15">
      <c r="A26" s="22" t="s">
        <v>66</v>
      </c>
      <c r="B26" s="120" t="s">
        <v>67</v>
      </c>
      <c r="C26" s="121"/>
      <c r="D26" s="48">
        <v>0</v>
      </c>
      <c r="E26" s="48">
        <v>0</v>
      </c>
      <c r="F26" s="115">
        <v>308</v>
      </c>
      <c r="G26" s="49">
        <v>0</v>
      </c>
      <c r="H26" s="51">
        <f t="shared" si="1"/>
        <v>-1</v>
      </c>
      <c r="J26" s="30" t="s">
        <v>68</v>
      </c>
      <c r="K26" s="122" t="s">
        <v>69</v>
      </c>
      <c r="L26" s="123"/>
      <c r="M26" s="107">
        <f>'[1]1월'!D26+'[1]2월'!D26+'[1]3월'!D26+'[1]4월'!D26+'[1]5월'!D26+'[1]6월'!D26+'7월'!D26</f>
        <v>816</v>
      </c>
      <c r="N26" s="103">
        <v>4215</v>
      </c>
      <c r="O26" s="119">
        <f t="shared" si="2"/>
        <v>-0.80640569395017792</v>
      </c>
    </row>
    <row r="27" spans="1:21" s="29" customFormat="1" ht="21" customHeight="1" thickBot="1" x14ac:dyDescent="0.2">
      <c r="A27" s="124" t="s">
        <v>70</v>
      </c>
      <c r="B27" s="125"/>
      <c r="C27" s="125"/>
      <c r="D27" s="126">
        <f>SUM(D25:D26)</f>
        <v>0</v>
      </c>
      <c r="E27" s="126">
        <v>0</v>
      </c>
      <c r="F27" s="127">
        <v>1100</v>
      </c>
      <c r="G27" s="128">
        <v>0</v>
      </c>
      <c r="H27" s="129">
        <f t="shared" si="1"/>
        <v>-1</v>
      </c>
      <c r="J27" s="90" t="s">
        <v>71</v>
      </c>
      <c r="K27" s="91"/>
      <c r="L27" s="92"/>
      <c r="M27" s="130">
        <f>SUM(M25:M26)</f>
        <v>1434</v>
      </c>
      <c r="N27" s="131">
        <v>9611</v>
      </c>
      <c r="O27" s="132">
        <f t="shared" si="2"/>
        <v>-0.85079596295910931</v>
      </c>
    </row>
    <row r="28" spans="1:21" s="109" customFormat="1" ht="21" customHeight="1" thickBot="1" x14ac:dyDescent="0.2">
      <c r="A28" s="133" t="s">
        <v>72</v>
      </c>
      <c r="B28" s="134"/>
      <c r="C28" s="135"/>
      <c r="D28" s="136">
        <f>SUM(D27,D24,D20,3)</f>
        <v>13307</v>
      </c>
      <c r="E28" s="136">
        <v>12132</v>
      </c>
      <c r="F28" s="136">
        <v>13304</v>
      </c>
      <c r="G28" s="137">
        <f>(D28-E28)/E28</f>
        <v>9.6851302340916587E-2</v>
      </c>
      <c r="H28" s="137">
        <f t="shared" si="1"/>
        <v>2.2549609140108239E-4</v>
      </c>
      <c r="J28" s="138" t="s">
        <v>73</v>
      </c>
      <c r="K28" s="139"/>
      <c r="L28" s="140"/>
      <c r="M28" s="141">
        <f>SUM(M20,M24,M27,3,5,4,3)</f>
        <v>85265</v>
      </c>
      <c r="N28" s="142">
        <v>78507</v>
      </c>
      <c r="O28" s="143">
        <f t="shared" si="2"/>
        <v>8.6081495917561493E-2</v>
      </c>
    </row>
    <row r="29" spans="1:21" s="148" customFormat="1" ht="12.75" customHeight="1" x14ac:dyDescent="0.15">
      <c r="A29" s="144"/>
      <c r="B29" s="144"/>
      <c r="C29" s="144"/>
      <c r="D29" s="145"/>
      <c r="E29" s="145"/>
      <c r="F29" s="145"/>
      <c r="G29" s="146"/>
      <c r="H29" s="147"/>
      <c r="J29" s="149"/>
      <c r="K29" s="149"/>
      <c r="L29" s="149"/>
      <c r="M29" s="150"/>
      <c r="N29" s="150"/>
      <c r="O29" s="151"/>
    </row>
    <row r="30" spans="1:21" s="29" customFormat="1" ht="21" customHeight="1" thickBot="1" x14ac:dyDescent="0.2">
      <c r="A30" s="152" t="s">
        <v>74</v>
      </c>
      <c r="B30" s="153"/>
      <c r="C30" s="153"/>
      <c r="D30" s="154"/>
      <c r="E30" s="154"/>
      <c r="F30" s="154"/>
      <c r="G30" s="155"/>
      <c r="H30" s="155"/>
      <c r="J30" s="156" t="s">
        <v>75</v>
      </c>
      <c r="K30" s="157"/>
      <c r="L30" s="157"/>
      <c r="M30" s="158"/>
      <c r="N30" s="158"/>
      <c r="O30" s="159"/>
    </row>
    <row r="31" spans="1:21" s="29" customFormat="1" ht="21" customHeight="1" x14ac:dyDescent="0.15">
      <c r="A31" s="22" t="s">
        <v>76</v>
      </c>
      <c r="B31" s="160" t="s">
        <v>77</v>
      </c>
      <c r="C31" s="161"/>
      <c r="D31" s="162">
        <v>9176</v>
      </c>
      <c r="E31" s="162">
        <v>12417</v>
      </c>
      <c r="F31" s="163">
        <v>7514</v>
      </c>
      <c r="G31" s="27">
        <f t="shared" ref="G31:G40" si="3">(D31-E31)/E31</f>
        <v>-0.26101312716437142</v>
      </c>
      <c r="H31" s="28">
        <f>(D31-F31)/F31</f>
        <v>0.221187117380889</v>
      </c>
      <c r="J31" s="30" t="s">
        <v>17</v>
      </c>
      <c r="K31" s="164" t="s">
        <v>78</v>
      </c>
      <c r="L31" s="165"/>
      <c r="M31" s="33">
        <f>'[1]1월'!D31+'[1]2월'!D31+'[1]3월'!D31+'[1]4월'!D31+'[1]5월'!D31+'[1]6월'!D31+'7월'!D31</f>
        <v>78551</v>
      </c>
      <c r="N31" s="166">
        <v>99768</v>
      </c>
      <c r="O31" s="167">
        <f>(M31-N31)/N31</f>
        <v>-0.21266337903937135</v>
      </c>
      <c r="P31" s="154"/>
      <c r="Q31" s="168"/>
      <c r="R31" s="169"/>
      <c r="S31" s="169"/>
      <c r="U31" s="170"/>
    </row>
    <row r="32" spans="1:21" s="29" customFormat="1" ht="21" customHeight="1" x14ac:dyDescent="0.15">
      <c r="A32" s="22" t="s">
        <v>19</v>
      </c>
      <c r="B32" s="171" t="s">
        <v>79</v>
      </c>
      <c r="C32" s="172"/>
      <c r="D32" s="48">
        <v>2314</v>
      </c>
      <c r="E32" s="48">
        <v>2839</v>
      </c>
      <c r="F32" s="115">
        <v>2868</v>
      </c>
      <c r="G32" s="50">
        <f t="shared" si="3"/>
        <v>-0.18492426910884113</v>
      </c>
      <c r="H32" s="51">
        <f>(D32-F32)/F32</f>
        <v>-0.19316596931659694</v>
      </c>
      <c r="J32" s="30" t="s">
        <v>21</v>
      </c>
      <c r="K32" s="173" t="s">
        <v>80</v>
      </c>
      <c r="L32" s="174"/>
      <c r="M32" s="102">
        <f>'[1]1월'!D32+'[1]2월'!D32+'[1]3월'!D32+'[1]4월'!D32+'[1]5월'!D32+'[1]6월'!D32+'7월'!D32</f>
        <v>19254</v>
      </c>
      <c r="N32" s="175">
        <v>40121</v>
      </c>
      <c r="O32" s="119">
        <f t="shared" ref="O32:O40" si="4">(M32-N32)/N32</f>
        <v>-0.52010169238054882</v>
      </c>
      <c r="P32" s="154"/>
      <c r="Q32" s="168"/>
      <c r="R32" s="169"/>
      <c r="S32" s="169"/>
      <c r="U32" s="170"/>
    </row>
    <row r="33" spans="1:21" s="29" customFormat="1" ht="21" customHeight="1" x14ac:dyDescent="0.15">
      <c r="A33" s="22"/>
      <c r="B33" s="171" t="s">
        <v>81</v>
      </c>
      <c r="C33" s="172"/>
      <c r="D33" s="48">
        <v>2181</v>
      </c>
      <c r="E33" s="48">
        <v>1442</v>
      </c>
      <c r="F33" s="49">
        <v>6357</v>
      </c>
      <c r="G33" s="50">
        <f t="shared" si="3"/>
        <v>0.51248266296809986</v>
      </c>
      <c r="H33" s="51">
        <f>(D33-F33)/F33</f>
        <v>-0.65691363850873052</v>
      </c>
      <c r="J33" s="52"/>
      <c r="K33" s="173" t="s">
        <v>82</v>
      </c>
      <c r="L33" s="174"/>
      <c r="M33" s="102">
        <f>'[1]1월'!D33+'[1]2월'!D33+'[1]3월'!D33+'[1]4월'!D33+'[1]5월'!D33+'[1]6월'!D33+'7월'!D33</f>
        <v>20031</v>
      </c>
      <c r="N33" s="175">
        <v>61768</v>
      </c>
      <c r="O33" s="119">
        <f t="shared" si="4"/>
        <v>-0.67570586711565861</v>
      </c>
      <c r="P33" s="154"/>
      <c r="Q33" s="168"/>
      <c r="R33" s="169"/>
      <c r="S33" s="169"/>
      <c r="U33" s="170"/>
    </row>
    <row r="34" spans="1:21" s="29" customFormat="1" ht="21" customHeight="1" x14ac:dyDescent="0.15">
      <c r="A34" s="22"/>
      <c r="B34" s="171" t="s">
        <v>83</v>
      </c>
      <c r="C34" s="172"/>
      <c r="D34" s="48">
        <v>22042</v>
      </c>
      <c r="E34" s="48">
        <v>22056</v>
      </c>
      <c r="F34" s="49">
        <v>15239</v>
      </c>
      <c r="G34" s="50">
        <f t="shared" si="3"/>
        <v>-6.3474791439970988E-4</v>
      </c>
      <c r="H34" s="51">
        <f>(D34-F34)/F34</f>
        <v>0.44642036879060304</v>
      </c>
      <c r="J34" s="52"/>
      <c r="K34" s="176" t="s">
        <v>84</v>
      </c>
      <c r="L34" s="177"/>
      <c r="M34" s="102">
        <f>'[1]1월'!D34+'[1]2월'!D34+'[1]3월'!D34+'[1]4월'!D34+'[1]5월'!D34+'[1]6월'!D34+'7월'!D34</f>
        <v>168459</v>
      </c>
      <c r="N34" s="175">
        <v>153820</v>
      </c>
      <c r="O34" s="119">
        <f t="shared" si="4"/>
        <v>9.5169678845403713E-2</v>
      </c>
      <c r="P34" s="154"/>
      <c r="Q34" s="168"/>
      <c r="R34" s="169"/>
      <c r="S34" s="169"/>
      <c r="U34" s="170"/>
    </row>
    <row r="35" spans="1:21" s="29" customFormat="1" ht="21" customHeight="1" x14ac:dyDescent="0.15">
      <c r="A35" s="178"/>
      <c r="B35" s="120" t="s">
        <v>85</v>
      </c>
      <c r="C35" s="121"/>
      <c r="D35" s="48">
        <v>317</v>
      </c>
      <c r="E35" s="48">
        <v>559</v>
      </c>
      <c r="F35" s="49">
        <v>820</v>
      </c>
      <c r="G35" s="50">
        <f t="shared" si="3"/>
        <v>-0.43291592128801432</v>
      </c>
      <c r="H35" s="51">
        <f>(D35-F35)/F35</f>
        <v>-0.61341463414634145</v>
      </c>
      <c r="J35" s="70"/>
      <c r="K35" s="122" t="s">
        <v>86</v>
      </c>
      <c r="L35" s="179"/>
      <c r="M35" s="102">
        <f>'[1]1월'!D35+'[1]2월'!D35+'[1]3월'!D35+'[1]4월'!D35+'[1]5월'!D35+'[1]6월'!D35+'7월'!D35</f>
        <v>4888</v>
      </c>
      <c r="N35" s="175">
        <v>12243</v>
      </c>
      <c r="O35" s="119">
        <f t="shared" si="4"/>
        <v>-0.60075144980805362</v>
      </c>
      <c r="P35" s="154"/>
      <c r="Q35" s="168"/>
      <c r="R35" s="169"/>
      <c r="S35" s="169"/>
      <c r="U35" s="170"/>
    </row>
    <row r="36" spans="1:21" s="29" customFormat="1" ht="21" customHeight="1" x14ac:dyDescent="0.15">
      <c r="A36" s="180"/>
      <c r="B36" s="181" t="s">
        <v>20</v>
      </c>
      <c r="C36" s="181"/>
      <c r="D36" s="86">
        <f>SUM(D31:D35)</f>
        <v>36030</v>
      </c>
      <c r="E36" s="86">
        <v>39313</v>
      </c>
      <c r="F36" s="87">
        <v>32798</v>
      </c>
      <c r="G36" s="88">
        <f t="shared" si="3"/>
        <v>-8.3509271742171806E-2</v>
      </c>
      <c r="H36" s="89">
        <f t="shared" si="1"/>
        <v>9.8542594060613456E-2</v>
      </c>
      <c r="I36" s="182"/>
      <c r="J36" s="183"/>
      <c r="K36" s="184" t="s">
        <v>22</v>
      </c>
      <c r="L36" s="184"/>
      <c r="M36" s="93">
        <f>SUM(M31:M35)</f>
        <v>291183</v>
      </c>
      <c r="N36" s="94">
        <v>367720</v>
      </c>
      <c r="O36" s="95">
        <f t="shared" si="4"/>
        <v>-0.20813934515392146</v>
      </c>
      <c r="P36" s="182"/>
      <c r="Q36" s="185"/>
      <c r="R36" s="186"/>
      <c r="S36" s="186"/>
      <c r="U36" s="170"/>
    </row>
    <row r="37" spans="1:21" s="29" customFormat="1" ht="21" customHeight="1" x14ac:dyDescent="0.15">
      <c r="A37" s="96" t="s">
        <v>87</v>
      </c>
      <c r="B37" s="113" t="s">
        <v>88</v>
      </c>
      <c r="C37" s="114"/>
      <c r="D37" s="48">
        <v>0</v>
      </c>
      <c r="E37" s="48">
        <v>0</v>
      </c>
      <c r="F37" s="115">
        <v>158</v>
      </c>
      <c r="G37" s="49">
        <v>0</v>
      </c>
      <c r="H37" s="51">
        <f>(D37-F37)/F37</f>
        <v>-1</v>
      </c>
      <c r="J37" s="116" t="s">
        <v>89</v>
      </c>
      <c r="K37" s="117" t="s">
        <v>90</v>
      </c>
      <c r="L37" s="187"/>
      <c r="M37" s="102">
        <f>'[1]1월'!D37+'[1]2월'!D37+'[1]3월'!D37+'[1]4월'!D37+'[1]5월'!D37+'[1]6월'!D37+'7월'!D37</f>
        <v>135</v>
      </c>
      <c r="N37" s="103">
        <v>1222</v>
      </c>
      <c r="O37" s="104">
        <f t="shared" si="4"/>
        <v>-0.88952536824877249</v>
      </c>
      <c r="P37" s="154"/>
      <c r="Q37" s="188"/>
      <c r="R37" s="169"/>
      <c r="S37" s="169"/>
      <c r="U37" s="189"/>
    </row>
    <row r="38" spans="1:21" s="29" customFormat="1" ht="21" customHeight="1" x14ac:dyDescent="0.15">
      <c r="A38" s="22" t="s">
        <v>91</v>
      </c>
      <c r="B38" s="120" t="s">
        <v>92</v>
      </c>
      <c r="C38" s="121"/>
      <c r="D38" s="48">
        <v>0</v>
      </c>
      <c r="E38" s="48">
        <v>0</v>
      </c>
      <c r="F38" s="115">
        <v>15</v>
      </c>
      <c r="G38" s="49">
        <v>0</v>
      </c>
      <c r="H38" s="51">
        <f>(D38-F38)/F38</f>
        <v>-1</v>
      </c>
      <c r="J38" s="30" t="s">
        <v>64</v>
      </c>
      <c r="K38" s="122" t="s">
        <v>93</v>
      </c>
      <c r="L38" s="179"/>
      <c r="M38" s="102">
        <f>'[1]1월'!D38+'[1]2월'!D38+'[1]3월'!D38+'[1]4월'!D38+'[1]5월'!D38+'[1]6월'!D38+'7월'!D38</f>
        <v>34</v>
      </c>
      <c r="N38" s="175">
        <v>318</v>
      </c>
      <c r="O38" s="104">
        <f t="shared" si="4"/>
        <v>-0.89308176100628933</v>
      </c>
      <c r="P38" s="154"/>
      <c r="Q38" s="188"/>
      <c r="R38" s="169"/>
      <c r="S38" s="169"/>
      <c r="U38" s="189"/>
    </row>
    <row r="39" spans="1:21" s="29" customFormat="1" ht="21" customHeight="1" thickBot="1" x14ac:dyDescent="0.2">
      <c r="A39" s="190" t="s">
        <v>19</v>
      </c>
      <c r="B39" s="191" t="s">
        <v>20</v>
      </c>
      <c r="C39" s="191"/>
      <c r="D39" s="126">
        <f>SUM(D37:D38)</f>
        <v>0</v>
      </c>
      <c r="E39" s="126">
        <v>0</v>
      </c>
      <c r="F39" s="127">
        <v>173</v>
      </c>
      <c r="G39" s="128">
        <v>0</v>
      </c>
      <c r="H39" s="129">
        <f t="shared" si="1"/>
        <v>-1</v>
      </c>
      <c r="I39" s="192"/>
      <c r="J39" s="193" t="s">
        <v>21</v>
      </c>
      <c r="K39" s="194" t="s">
        <v>94</v>
      </c>
      <c r="L39" s="194"/>
      <c r="M39" s="130">
        <f>SUM(M37:M38)</f>
        <v>169</v>
      </c>
      <c r="N39" s="131">
        <v>1540</v>
      </c>
      <c r="O39" s="132">
        <f t="shared" si="4"/>
        <v>-0.89025974025974031</v>
      </c>
      <c r="P39" s="192"/>
      <c r="Q39" s="195"/>
      <c r="R39" s="186"/>
      <c r="S39" s="186"/>
      <c r="U39" s="189"/>
    </row>
    <row r="40" spans="1:21" s="29" customFormat="1" ht="21" customHeight="1" thickBot="1" x14ac:dyDescent="0.2">
      <c r="A40" s="133" t="s">
        <v>95</v>
      </c>
      <c r="B40" s="134"/>
      <c r="C40" s="135"/>
      <c r="D40" s="196">
        <f>SUM(D39,D36)</f>
        <v>36030</v>
      </c>
      <c r="E40" s="196">
        <v>39313</v>
      </c>
      <c r="F40" s="196">
        <v>32971</v>
      </c>
      <c r="G40" s="197">
        <f t="shared" si="3"/>
        <v>-8.3509271742171806E-2</v>
      </c>
      <c r="H40" s="198">
        <f t="shared" si="1"/>
        <v>9.2778502320220807E-2</v>
      </c>
      <c r="I40" s="192"/>
      <c r="J40" s="138" t="s">
        <v>96</v>
      </c>
      <c r="K40" s="139"/>
      <c r="L40" s="139"/>
      <c r="M40" s="199">
        <f>SUM(M36,M39)</f>
        <v>291352</v>
      </c>
      <c r="N40" s="200">
        <v>369260</v>
      </c>
      <c r="O40" s="201">
        <f t="shared" si="4"/>
        <v>-0.21098413042300818</v>
      </c>
      <c r="P40" s="192"/>
      <c r="Q40" s="185"/>
      <c r="R40" s="186"/>
      <c r="S40" s="186"/>
      <c r="U40" s="170"/>
    </row>
    <row r="41" spans="1:21" s="205" customFormat="1" ht="21" customHeight="1" thickBot="1" x14ac:dyDescent="0.2">
      <c r="A41" s="202"/>
      <c r="B41" s="202"/>
      <c r="C41" s="202"/>
      <c r="D41" s="203"/>
      <c r="E41" s="203"/>
      <c r="F41" s="203"/>
      <c r="G41" s="204"/>
      <c r="H41" s="147"/>
      <c r="J41" s="206"/>
      <c r="K41" s="207"/>
      <c r="L41" s="207"/>
      <c r="M41" s="208"/>
      <c r="N41" s="208"/>
      <c r="O41" s="209"/>
      <c r="Q41" s="29"/>
      <c r="R41" s="29"/>
      <c r="S41" s="29"/>
      <c r="T41" s="29"/>
    </row>
    <row r="42" spans="1:21" s="29" customFormat="1" ht="21" customHeight="1" thickBot="1" x14ac:dyDescent="0.2">
      <c r="A42" s="210" t="s">
        <v>97</v>
      </c>
      <c r="B42" s="211"/>
      <c r="C42" s="212"/>
      <c r="D42" s="213">
        <f>D28+D40</f>
        <v>49337</v>
      </c>
      <c r="E42" s="213">
        <v>51445</v>
      </c>
      <c r="F42" s="213">
        <v>46275</v>
      </c>
      <c r="G42" s="214">
        <f>(D42-E42)/E42</f>
        <v>-4.0975799397414712E-2</v>
      </c>
      <c r="H42" s="215">
        <f t="shared" si="1"/>
        <v>6.6169638033495404E-2</v>
      </c>
      <c r="J42" s="16" t="s">
        <v>98</v>
      </c>
      <c r="K42" s="17"/>
      <c r="L42" s="18"/>
      <c r="M42" s="216">
        <f>SUM(M28,M40)</f>
        <v>376617</v>
      </c>
      <c r="N42" s="217">
        <v>447767</v>
      </c>
      <c r="O42" s="218">
        <f>(M42-N42)/N42</f>
        <v>-0.15889960626843871</v>
      </c>
      <c r="R42" s="192"/>
    </row>
    <row r="43" spans="1:21" s="205" customFormat="1" ht="9" customHeight="1" x14ac:dyDescent="0.15">
      <c r="A43" s="219"/>
      <c r="B43" s="219"/>
      <c r="C43" s="219"/>
      <c r="D43" s="220"/>
      <c r="E43" s="220"/>
      <c r="F43" s="220"/>
      <c r="G43" s="221"/>
      <c r="H43" s="222"/>
      <c r="J43" s="223"/>
      <c r="K43" s="223"/>
      <c r="L43" s="223"/>
      <c r="M43" s="158"/>
      <c r="N43" s="158"/>
      <c r="O43" s="159"/>
    </row>
    <row r="44" spans="1:21" s="205" customFormat="1" ht="16.5" customHeight="1" thickBot="1" x14ac:dyDescent="0.2">
      <c r="A44" s="148" t="s">
        <v>99</v>
      </c>
      <c r="B44" s="144"/>
      <c r="C44" s="144"/>
      <c r="D44" s="145"/>
      <c r="E44" s="145"/>
      <c r="F44" s="145"/>
      <c r="G44" s="224"/>
      <c r="H44" s="225"/>
      <c r="J44" s="226" t="s">
        <v>100</v>
      </c>
      <c r="K44" s="149"/>
      <c r="L44" s="227"/>
      <c r="M44" s="228"/>
      <c r="N44" s="228"/>
      <c r="O44" s="229"/>
    </row>
    <row r="45" spans="1:21" s="29" customFormat="1" ht="21" customHeight="1" thickBot="1" x14ac:dyDescent="0.2">
      <c r="A45" s="133" t="s">
        <v>101</v>
      </c>
      <c r="B45" s="134"/>
      <c r="C45" s="135"/>
      <c r="D45" s="230">
        <v>81788</v>
      </c>
      <c r="E45" s="230">
        <v>82514</v>
      </c>
      <c r="F45" s="231">
        <v>89464</v>
      </c>
      <c r="G45" s="232">
        <f>(D45-E45)/E45</f>
        <v>-8.7985069200378109E-3</v>
      </c>
      <c r="H45" s="233">
        <f t="shared" si="1"/>
        <v>-8.5799874809979429E-2</v>
      </c>
      <c r="J45" s="234" t="s">
        <v>101</v>
      </c>
      <c r="K45" s="234"/>
      <c r="L45" s="234"/>
      <c r="M45" s="235">
        <f>'[1]1월'!D45+'[1]2월'!D45+'[1]3월'!D45+'[1]4월'!D45+'[1]5월'!D45+'[1]6월'!D45+'7월'!D45</f>
        <v>663011</v>
      </c>
      <c r="N45" s="235">
        <v>732201</v>
      </c>
      <c r="O45" s="236">
        <f>(M45-N45)/N45</f>
        <v>-9.4495910276003445E-2</v>
      </c>
    </row>
    <row r="46" spans="1:21" s="29" customFormat="1" ht="21.75" customHeight="1" x14ac:dyDescent="0.15">
      <c r="A46" s="237" t="s">
        <v>102</v>
      </c>
      <c r="J46" s="238"/>
      <c r="K46" s="239"/>
      <c r="L46" s="239"/>
      <c r="M46" s="239"/>
      <c r="N46" s="239"/>
      <c r="O46" s="239"/>
    </row>
    <row r="47" spans="1:21" s="109" customFormat="1" ht="18" customHeight="1" x14ac:dyDescent="0.15">
      <c r="A47" s="237" t="s">
        <v>103</v>
      </c>
      <c r="J47" s="240"/>
      <c r="K47" s="239"/>
      <c r="L47" s="239"/>
      <c r="M47" s="239"/>
      <c r="N47" s="239"/>
      <c r="O47" s="239"/>
    </row>
    <row r="48" spans="1:21" s="109" customFormat="1" ht="18" customHeight="1" x14ac:dyDescent="0.15">
      <c r="A48" s="241"/>
      <c r="J48" s="239"/>
      <c r="K48" s="239"/>
      <c r="L48" s="239"/>
      <c r="M48" s="239"/>
      <c r="N48" s="239"/>
      <c r="O48" s="239"/>
    </row>
    <row r="49" spans="10:15" s="109" customFormat="1" ht="18" customHeight="1" x14ac:dyDescent="0.15">
      <c r="J49" s="242"/>
      <c r="K49" s="239"/>
      <c r="L49" s="242"/>
      <c r="M49" s="242"/>
      <c r="N49" s="242"/>
      <c r="O49" s="242"/>
    </row>
    <row r="50" spans="10:15" s="29" customFormat="1" ht="18" customHeight="1" x14ac:dyDescent="0.15">
      <c r="J50" s="242"/>
      <c r="K50" s="239"/>
      <c r="L50" s="242"/>
      <c r="M50" s="242"/>
      <c r="N50" s="242"/>
      <c r="O50" s="242"/>
    </row>
    <row r="51" spans="10:15" s="29" customFormat="1" ht="15.75" customHeight="1" x14ac:dyDescent="0.15">
      <c r="J51" s="242"/>
      <c r="K51" s="239"/>
      <c r="L51" s="242"/>
      <c r="M51" s="242"/>
      <c r="N51" s="242"/>
      <c r="O51" s="242"/>
    </row>
    <row r="52" spans="10:15" s="29" customFormat="1" ht="15.75" customHeight="1" x14ac:dyDescent="0.15">
      <c r="J52" s="242"/>
      <c r="K52" s="242"/>
      <c r="L52" s="242"/>
      <c r="M52" s="242"/>
      <c r="N52" s="242"/>
      <c r="O52" s="242"/>
    </row>
    <row r="53" spans="10:15" s="29" customFormat="1" ht="15.75" customHeight="1" x14ac:dyDescent="0.15">
      <c r="J53" s="242"/>
      <c r="K53" s="242"/>
      <c r="L53" s="242"/>
      <c r="M53" s="242"/>
      <c r="N53" s="242"/>
      <c r="O53" s="242"/>
    </row>
    <row r="54" spans="10:15" s="29" customFormat="1" ht="15.75" customHeight="1" x14ac:dyDescent="0.15">
      <c r="J54" s="242"/>
      <c r="K54" s="242"/>
      <c r="L54" s="242"/>
      <c r="M54" s="242"/>
      <c r="N54" s="242"/>
      <c r="O54" s="242"/>
    </row>
    <row r="55" spans="10:15" s="29" customFormat="1" ht="15.75" customHeight="1" x14ac:dyDescent="0.15">
      <c r="J55" s="242"/>
      <c r="K55" s="242"/>
      <c r="L55" s="242"/>
      <c r="M55" s="242"/>
      <c r="N55" s="242"/>
      <c r="O55" s="242"/>
    </row>
    <row r="56" spans="10:15" s="29" customFormat="1" ht="15.75" customHeight="1" x14ac:dyDescent="0.15">
      <c r="J56" s="242"/>
      <c r="K56" s="242"/>
      <c r="L56" s="242"/>
      <c r="M56" s="242"/>
      <c r="N56" s="242"/>
      <c r="O56" s="242"/>
    </row>
    <row r="57" spans="10:15" s="29" customFormat="1" ht="15.75" customHeight="1" x14ac:dyDescent="0.15">
      <c r="J57" s="242"/>
      <c r="K57" s="242"/>
      <c r="L57" s="242"/>
      <c r="M57" s="242"/>
      <c r="N57" s="242"/>
      <c r="O57" s="242"/>
    </row>
    <row r="58" spans="10:15" s="29" customFormat="1" ht="15.75" customHeight="1" x14ac:dyDescent="0.15">
      <c r="J58" s="242"/>
      <c r="K58" s="242"/>
      <c r="L58" s="242"/>
      <c r="M58" s="242"/>
      <c r="N58" s="242"/>
      <c r="O58" s="242"/>
    </row>
    <row r="59" spans="10:15" s="29" customFormat="1" ht="15.75" customHeight="1" x14ac:dyDescent="0.15">
      <c r="J59" s="242"/>
      <c r="K59" s="242"/>
      <c r="L59" s="242"/>
      <c r="M59" s="242"/>
      <c r="N59" s="242"/>
      <c r="O59" s="242"/>
    </row>
    <row r="60" spans="10:15" s="29" customFormat="1" ht="15.75" customHeight="1" x14ac:dyDescent="0.15">
      <c r="J60" s="242"/>
      <c r="K60" s="242"/>
      <c r="L60" s="242"/>
      <c r="M60" s="242"/>
      <c r="N60" s="242"/>
      <c r="O60" s="242"/>
    </row>
    <row r="61" spans="10:15" s="29" customFormat="1" ht="15.75" customHeight="1" x14ac:dyDescent="0.15">
      <c r="J61" s="242"/>
      <c r="K61" s="242"/>
      <c r="L61" s="242"/>
      <c r="M61" s="242"/>
      <c r="N61" s="242"/>
      <c r="O61" s="242"/>
    </row>
    <row r="62" spans="10:15" s="29" customFormat="1" ht="15.75" customHeight="1" x14ac:dyDescent="0.15">
      <c r="J62" s="242"/>
      <c r="K62" s="242"/>
      <c r="L62" s="242"/>
      <c r="M62" s="242"/>
      <c r="N62" s="242"/>
      <c r="O62" s="242"/>
    </row>
    <row r="63" spans="10:15" s="29" customFormat="1" ht="15.75" customHeight="1" x14ac:dyDescent="0.15">
      <c r="J63" s="242"/>
      <c r="K63" s="242"/>
      <c r="L63" s="242"/>
      <c r="M63" s="242"/>
      <c r="N63" s="242"/>
      <c r="O63" s="242"/>
    </row>
    <row r="64" spans="10:15" s="29" customFormat="1" ht="15.75" customHeight="1" x14ac:dyDescent="0.15">
      <c r="J64" s="242"/>
      <c r="K64" s="242"/>
      <c r="L64" s="242"/>
      <c r="M64" s="242"/>
      <c r="N64" s="242"/>
      <c r="O64" s="242"/>
    </row>
    <row r="65" spans="10:15" s="29" customFormat="1" ht="15.75" customHeight="1" x14ac:dyDescent="0.15">
      <c r="J65" s="242"/>
      <c r="K65" s="242"/>
      <c r="L65" s="242"/>
      <c r="M65" s="242"/>
      <c r="N65" s="242"/>
      <c r="O65" s="242"/>
    </row>
    <row r="66" spans="10:15" s="29" customFormat="1" ht="15.75" customHeight="1" x14ac:dyDescent="0.15">
      <c r="J66" s="242"/>
      <c r="K66" s="242"/>
      <c r="L66" s="242"/>
      <c r="M66" s="242"/>
      <c r="N66" s="242"/>
      <c r="O66" s="242"/>
    </row>
    <row r="67" spans="10:15" s="29" customFormat="1" ht="15.75" customHeight="1" x14ac:dyDescent="0.15">
      <c r="J67" s="242"/>
      <c r="K67" s="242"/>
      <c r="L67" s="242"/>
      <c r="M67" s="242"/>
      <c r="N67" s="242"/>
      <c r="O67" s="242"/>
    </row>
    <row r="68" spans="10:15" s="29" customFormat="1" ht="15.75" customHeight="1" x14ac:dyDescent="0.15">
      <c r="J68" s="242"/>
      <c r="K68" s="242"/>
      <c r="L68" s="242"/>
      <c r="M68" s="242"/>
      <c r="N68" s="242"/>
      <c r="O68" s="242"/>
    </row>
    <row r="69" spans="10:15" s="29" customFormat="1" ht="15.75" customHeight="1" x14ac:dyDescent="0.15">
      <c r="J69" s="242"/>
      <c r="K69" s="242"/>
      <c r="L69" s="242"/>
      <c r="M69" s="242"/>
      <c r="N69" s="242"/>
      <c r="O69" s="242"/>
    </row>
    <row r="70" spans="10:15" s="29" customFormat="1" ht="15.75" customHeight="1" x14ac:dyDescent="0.15">
      <c r="J70" s="242"/>
      <c r="K70" s="242"/>
      <c r="L70" s="242"/>
      <c r="M70" s="242"/>
      <c r="N70" s="242"/>
      <c r="O70" s="242"/>
    </row>
    <row r="71" spans="10:15" s="29" customFormat="1" ht="15.75" customHeight="1" x14ac:dyDescent="0.15">
      <c r="J71" s="242"/>
      <c r="K71" s="242"/>
      <c r="L71" s="242"/>
      <c r="M71" s="242"/>
      <c r="N71" s="242"/>
      <c r="O71" s="242"/>
    </row>
    <row r="72" spans="10:15" s="29" customFormat="1" ht="15.75" customHeight="1" x14ac:dyDescent="0.15">
      <c r="J72" s="242"/>
      <c r="K72" s="242"/>
      <c r="L72" s="242"/>
      <c r="M72" s="242"/>
      <c r="N72" s="242"/>
      <c r="O72" s="242"/>
    </row>
    <row r="73" spans="10:15" s="29" customFormat="1" ht="15.75" customHeight="1" x14ac:dyDescent="0.15">
      <c r="J73" s="242"/>
      <c r="K73" s="242"/>
      <c r="L73" s="242"/>
      <c r="M73" s="242"/>
      <c r="N73" s="242"/>
      <c r="O73" s="242"/>
    </row>
    <row r="74" spans="10:15" s="29" customFormat="1" ht="15.75" customHeight="1" x14ac:dyDescent="0.15">
      <c r="J74" s="242"/>
      <c r="K74" s="242"/>
      <c r="L74" s="242"/>
      <c r="M74" s="242"/>
      <c r="N74" s="242"/>
      <c r="O74" s="242"/>
    </row>
    <row r="75" spans="10:15" s="29" customFormat="1" ht="15.75" customHeight="1" x14ac:dyDescent="0.15">
      <c r="J75" s="242"/>
      <c r="K75" s="242"/>
      <c r="L75" s="242"/>
      <c r="M75" s="242"/>
      <c r="N75" s="242"/>
      <c r="O75" s="242"/>
    </row>
    <row r="76" spans="10:15" s="29" customFormat="1" ht="15.75" customHeight="1" x14ac:dyDescent="0.15">
      <c r="J76" s="242"/>
      <c r="K76" s="242"/>
      <c r="L76" s="242"/>
      <c r="M76" s="242"/>
      <c r="N76" s="242"/>
      <c r="O76" s="242"/>
    </row>
    <row r="77" spans="10:15" s="29" customFormat="1" ht="15.75" customHeight="1" x14ac:dyDescent="0.15">
      <c r="J77" s="242"/>
      <c r="K77" s="242"/>
      <c r="L77" s="242"/>
      <c r="M77" s="242"/>
      <c r="N77" s="242"/>
      <c r="O77" s="242"/>
    </row>
    <row r="78" spans="10:15" s="29" customFormat="1" ht="15.75" customHeight="1" x14ac:dyDescent="0.15">
      <c r="J78" s="242"/>
      <c r="K78" s="242"/>
      <c r="L78" s="242"/>
      <c r="M78" s="242"/>
      <c r="N78" s="242"/>
      <c r="O78" s="242"/>
    </row>
    <row r="79" spans="10:15" s="29" customFormat="1" ht="15.75" customHeight="1" x14ac:dyDescent="0.15">
      <c r="J79" s="242"/>
      <c r="K79" s="242"/>
      <c r="L79" s="242"/>
      <c r="M79" s="242"/>
      <c r="N79" s="242"/>
      <c r="O79" s="242"/>
    </row>
    <row r="80" spans="10:15" s="29" customFormat="1" ht="15.75" customHeight="1" x14ac:dyDescent="0.15">
      <c r="J80" s="242"/>
      <c r="K80" s="242"/>
      <c r="L80" s="242"/>
      <c r="M80" s="242"/>
      <c r="N80" s="242"/>
      <c r="O80" s="242"/>
    </row>
    <row r="81" spans="10:15" s="29" customFormat="1" ht="15.75" customHeight="1" x14ac:dyDescent="0.15">
      <c r="J81" s="242"/>
      <c r="K81" s="242"/>
      <c r="L81" s="242"/>
      <c r="M81" s="242"/>
      <c r="N81" s="242"/>
      <c r="O81" s="242"/>
    </row>
    <row r="82" spans="10:15" s="29" customFormat="1" ht="15.75" customHeight="1" x14ac:dyDescent="0.15">
      <c r="J82" s="242"/>
      <c r="K82" s="242"/>
      <c r="L82" s="242"/>
      <c r="M82" s="242"/>
      <c r="N82" s="242"/>
      <c r="O82" s="242"/>
    </row>
    <row r="83" spans="10:15" ht="15.75" customHeight="1" x14ac:dyDescent="0.15">
      <c r="J83" s="242"/>
      <c r="K83" s="242"/>
      <c r="L83" s="242"/>
      <c r="M83" s="242"/>
      <c r="N83" s="242"/>
      <c r="O83" s="242"/>
    </row>
  </sheetData>
  <mergeCells count="45">
    <mergeCell ref="A45:C45"/>
    <mergeCell ref="J45:L45"/>
    <mergeCell ref="B39:C39"/>
    <mergeCell ref="K39:L39"/>
    <mergeCell ref="A40:C40"/>
    <mergeCell ref="J40:L40"/>
    <mergeCell ref="A42:C42"/>
    <mergeCell ref="J42:L42"/>
    <mergeCell ref="B36:C36"/>
    <mergeCell ref="K36:L36"/>
    <mergeCell ref="B37:C37"/>
    <mergeCell ref="K37:L37"/>
    <mergeCell ref="B38:C38"/>
    <mergeCell ref="K38:L38"/>
    <mergeCell ref="B33:C33"/>
    <mergeCell ref="K33:L33"/>
    <mergeCell ref="B34:C34"/>
    <mergeCell ref="K34:L34"/>
    <mergeCell ref="B35:C35"/>
    <mergeCell ref="K35:L35"/>
    <mergeCell ref="A28:C28"/>
    <mergeCell ref="J28:L28"/>
    <mergeCell ref="B31:C31"/>
    <mergeCell ref="K31:L31"/>
    <mergeCell ref="B32:C32"/>
    <mergeCell ref="K32:L32"/>
    <mergeCell ref="B25:C25"/>
    <mergeCell ref="K25:L25"/>
    <mergeCell ref="B26:C26"/>
    <mergeCell ref="K26:L26"/>
    <mergeCell ref="A27:C27"/>
    <mergeCell ref="J27:L27"/>
    <mergeCell ref="B22:C22"/>
    <mergeCell ref="K22:L22"/>
    <mergeCell ref="B23:C23"/>
    <mergeCell ref="K23:L23"/>
    <mergeCell ref="A24:C24"/>
    <mergeCell ref="J24:L24"/>
    <mergeCell ref="A2:H2"/>
    <mergeCell ref="J2:O2"/>
    <mergeCell ref="J5:L5"/>
    <mergeCell ref="A20:C20"/>
    <mergeCell ref="J20:L20"/>
    <mergeCell ref="B21:C21"/>
    <mergeCell ref="K21:L21"/>
  </mergeCells>
  <phoneticPr fontId="3" type="noConversion"/>
  <pageMargins left="1.1100000000000001" right="0.75" top="0.42" bottom="0.33" header="0.21" footer="0.28000000000000003"/>
  <pageSetup paperSize="9" scale="8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7월</vt:lpstr>
    </vt:vector>
  </TitlesOfParts>
  <Company>GM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Seungyoon Ryu</dc:creator>
  <cp:lastModifiedBy>Seungyoon Ryu</cp:lastModifiedBy>
  <dcterms:created xsi:type="dcterms:W3CDTF">2014-08-01T02:40:17Z</dcterms:created>
  <dcterms:modified xsi:type="dcterms:W3CDTF">2014-08-01T02:40:33Z</dcterms:modified>
</cp:coreProperties>
</file>